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04 指導監査係\01 監査（幼稚園型認定こども園）\09  書面指導（幼認こ）\★R08年度\02_HP掲載用\"/>
    </mc:Choice>
  </mc:AlternateContent>
  <xr:revisionPtr revIDLastSave="0" documentId="13_ncr:1_{612BDF4C-E466-42FF-B87B-6333BCB3D2D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【認定こども園】人員配置(提出月1日現在)" sheetId="4" r:id="rId1"/>
    <sheet name="面積基準(提出月1日現在)" sheetId="6" r:id="rId2"/>
  </sheets>
  <definedNames>
    <definedName name="_xlnm.Print_Area" localSheetId="0">'【認定こども園】人員配置(提出月1日現在)'!$A$1:$L$47</definedName>
    <definedName name="_xlnm.Print_Area" localSheetId="1">'面積基準(提出月1日現在)'!$A$1:$S$43</definedName>
    <definedName name="_xlnm.Print_Area">#REF!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6" l="1"/>
  <c r="J23" i="6"/>
  <c r="J14" i="6"/>
  <c r="E7" i="6" s="1"/>
  <c r="E29" i="4"/>
  <c r="K25" i="4" l="1"/>
  <c r="E34" i="4"/>
  <c r="E33" i="4"/>
  <c r="C13" i="4" l="1"/>
  <c r="C11" i="4"/>
  <c r="J40" i="4" l="1"/>
  <c r="J41" i="4"/>
  <c r="K40" i="6" l="1"/>
  <c r="H9" i="6" s="1"/>
  <c r="E40" i="6"/>
  <c r="H8" i="6" l="1"/>
  <c r="H7" i="6"/>
  <c r="D7" i="6" s="1"/>
  <c r="H27" i="4"/>
  <c r="I27" i="4"/>
  <c r="D31" i="4" l="1"/>
  <c r="F31" i="4" s="1"/>
  <c r="D18" i="4"/>
  <c r="H37" i="4"/>
  <c r="J27" i="4"/>
  <c r="J18" i="6" s="1"/>
  <c r="D33" i="4"/>
  <c r="F33" i="4" s="1"/>
  <c r="G27" i="4"/>
  <c r="F27" i="4"/>
  <c r="J20" i="6" s="1"/>
  <c r="E27" i="4"/>
  <c r="D27" i="4"/>
  <c r="D29" i="4" s="1"/>
  <c r="C27" i="4"/>
  <c r="J16" i="6" s="1"/>
  <c r="K26" i="4"/>
  <c r="K24" i="4"/>
  <c r="K27" i="4" s="1"/>
  <c r="C12" i="4"/>
  <c r="E8" i="6" l="1"/>
  <c r="D8" i="6" s="1"/>
  <c r="D30" i="4"/>
  <c r="J22" i="6"/>
  <c r="E10" i="6" s="1"/>
  <c r="J17" i="6"/>
  <c r="E9" i="6" s="1"/>
  <c r="D9" i="6" s="1"/>
  <c r="F29" i="4"/>
  <c r="D28" i="4"/>
  <c r="D34" i="4"/>
  <c r="F34" i="4" s="1"/>
  <c r="H33" i="4" s="1"/>
  <c r="D17" i="4"/>
  <c r="C17" i="4" s="1"/>
  <c r="F28" i="4" l="1"/>
  <c r="F30" i="4"/>
  <c r="H29" i="4" s="1"/>
  <c r="D10" i="6"/>
  <c r="C18" i="4"/>
  <c r="J35" i="4" l="1"/>
  <c r="D14" i="4" s="1"/>
  <c r="C1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FINE_User</author>
  </authors>
  <commentList>
    <comment ref="D13" authorId="0" shapeId="0" xr:uid="{5546ECD4-B031-45FC-9689-C7F9157050F8}">
      <text>
        <r>
          <rPr>
            <b/>
            <sz val="14"/>
            <color indexed="81"/>
            <rFont val="MS P ゴシック"/>
            <family val="3"/>
            <charset val="128"/>
          </rPr>
          <t>（＝満3歳児以上の学級数）</t>
        </r>
      </text>
    </comment>
  </commentList>
</comments>
</file>

<file path=xl/sharedStrings.xml><?xml version="1.0" encoding="utf-8"?>
<sst xmlns="http://schemas.openxmlformats.org/spreadsheetml/2006/main" count="256" uniqueCount="146">
  <si>
    <t>現在</t>
    <rPh sb="0" eb="2">
      <t>ゲンザイ</t>
    </rPh>
    <phoneticPr fontId="3"/>
  </si>
  <si>
    <t>施　設　名</t>
    <rPh sb="0" eb="1">
      <t>シ</t>
    </rPh>
    <rPh sb="2" eb="3">
      <t>セツ</t>
    </rPh>
    <rPh sb="4" eb="5">
      <t>メイ</t>
    </rPh>
    <phoneticPr fontId="3"/>
  </si>
  <si>
    <t>区　　分</t>
  </si>
  <si>
    <t>判定</t>
  </si>
  <si>
    <t>必要数（A）</t>
    <rPh sb="2" eb="3">
      <t>カズ</t>
    </rPh>
    <phoneticPr fontId="3"/>
  </si>
  <si>
    <t>現況数（B）</t>
    <rPh sb="2" eb="3">
      <t>カズ</t>
    </rPh>
    <phoneticPr fontId="3"/>
  </si>
  <si>
    <t>副園長 ・ 教頭</t>
    <rPh sb="0" eb="1">
      <t>フク</t>
    </rPh>
    <rPh sb="1" eb="3">
      <t>エンチョウ</t>
    </rPh>
    <rPh sb="6" eb="8">
      <t>キョウトウ</t>
    </rPh>
    <phoneticPr fontId="3"/>
  </si>
  <si>
    <t>人</t>
    <rPh sb="0" eb="1">
      <t>ニン</t>
    </rPh>
    <phoneticPr fontId="3"/>
  </si>
  <si>
    <t>人（②）</t>
    <rPh sb="0" eb="1">
      <t>ニン</t>
    </rPh>
    <phoneticPr fontId="3"/>
  </si>
  <si>
    <t>調　理　員</t>
    <phoneticPr fontId="3"/>
  </si>
  <si>
    <t>常　勤</t>
    <phoneticPr fontId="1"/>
  </si>
  <si>
    <t>人（③）</t>
    <rPh sb="0" eb="1">
      <t>ニン</t>
    </rPh>
    <phoneticPr fontId="3"/>
  </si>
  <si>
    <t>非常勤</t>
    <rPh sb="0" eb="3">
      <t>ヒジョウキン</t>
    </rPh>
    <phoneticPr fontId="1"/>
  </si>
  <si>
    <t>【算　出　根　拠】</t>
    <rPh sb="1" eb="2">
      <t>サン</t>
    </rPh>
    <rPh sb="3" eb="4">
      <t>デ</t>
    </rPh>
    <rPh sb="5" eb="6">
      <t>ネ</t>
    </rPh>
    <rPh sb="7" eb="8">
      <t>キョ</t>
    </rPh>
    <phoneticPr fontId="3"/>
  </si>
  <si>
    <t>０歳</t>
    <phoneticPr fontId="3"/>
  </si>
  <si>
    <t>１歳</t>
  </si>
  <si>
    <t>２歳</t>
  </si>
  <si>
    <t>４歳～</t>
    <phoneticPr fontId="3"/>
  </si>
  <si>
    <t>計</t>
  </si>
  <si>
    <t>０歳児</t>
    <phoneticPr fontId="3"/>
  </si>
  <si>
    <t>人　/ 3　 ≒</t>
    <rPh sb="0" eb="1">
      <t>ヒト</t>
    </rPh>
    <phoneticPr fontId="3"/>
  </si>
  <si>
    <t>人　/ 6　 ≒</t>
    <rPh sb="0" eb="1">
      <t>ヒト</t>
    </rPh>
    <phoneticPr fontId="3"/>
  </si>
  <si>
    <t>４歳以上児</t>
    <phoneticPr fontId="3"/>
  </si>
  <si>
    <t>　　　加算保育教諭等合計</t>
    <rPh sb="3" eb="5">
      <t>カサン</t>
    </rPh>
    <rPh sb="10" eb="12">
      <t>ゴウケイ</t>
    </rPh>
    <phoneticPr fontId="1"/>
  </si>
  <si>
    <t>定員90人以下の小規模加算</t>
    <phoneticPr fontId="1"/>
  </si>
  <si>
    <t>保育標準時間認定子どもの受入加算</t>
    <rPh sb="0" eb="2">
      <t>ホイク</t>
    </rPh>
    <rPh sb="2" eb="4">
      <t>ヒョウジュン</t>
    </rPh>
    <rPh sb="4" eb="6">
      <t>ジカン</t>
    </rPh>
    <rPh sb="6" eb="8">
      <t>ニンテイ</t>
    </rPh>
    <rPh sb="8" eb="9">
      <t>コ</t>
    </rPh>
    <rPh sb="12" eb="14">
      <t>ウケイレ</t>
    </rPh>
    <rPh sb="14" eb="16">
      <t>カサン</t>
    </rPh>
    <phoneticPr fontId="1"/>
  </si>
  <si>
    <t>チーム保育推進加算</t>
    <rPh sb="3" eb="5">
      <t>ホイク</t>
    </rPh>
    <rPh sb="5" eb="7">
      <t>スイシン</t>
    </rPh>
    <rPh sb="7" eb="9">
      <t>カサン</t>
    </rPh>
    <phoneticPr fontId="1"/>
  </si>
  <si>
    <t>人</t>
    <rPh sb="0" eb="1">
      <t>ニン</t>
    </rPh>
    <phoneticPr fontId="1"/>
  </si>
  <si>
    <t>→</t>
    <phoneticPr fontId="1"/>
  </si>
  <si>
    <t>必要常勤調理員数</t>
    <rPh sb="0" eb="2">
      <t>ヒツヨウ</t>
    </rPh>
    <rPh sb="2" eb="4">
      <t>ジョウキン</t>
    </rPh>
    <rPh sb="4" eb="7">
      <t>チョウリイン</t>
    </rPh>
    <rPh sb="7" eb="8">
      <t>スウ</t>
    </rPh>
    <phoneticPr fontId="1"/>
  </si>
  <si>
    <t>必要非常勤調理員数</t>
    <rPh sb="0" eb="2">
      <t>ヒツヨウ</t>
    </rPh>
    <rPh sb="2" eb="5">
      <t>ヒジョウキン</t>
    </rPh>
    <rPh sb="5" eb="8">
      <t>チョウリイン</t>
    </rPh>
    <rPh sb="8" eb="9">
      <t>スウ</t>
    </rPh>
    <phoneticPr fontId="1"/>
  </si>
  <si>
    <t>必要面積（A）</t>
    <rPh sb="2" eb="4">
      <t>メンセキ</t>
    </rPh>
    <phoneticPr fontId="3"/>
  </si>
  <si>
    <t>現況面積（B）</t>
    <rPh sb="2" eb="4">
      <t>メンセキ</t>
    </rPh>
    <phoneticPr fontId="3"/>
  </si>
  <si>
    <t>乳児・ほふく室面積</t>
  </si>
  <si>
    <t>㎡（①）</t>
    <phoneticPr fontId="3"/>
  </si>
  <si>
    <t>保育・遊戯室面積</t>
  </si>
  <si>
    <t>㎡（②）</t>
    <phoneticPr fontId="3"/>
  </si>
  <si>
    <t>屋外遊戯場面積</t>
    <rPh sb="2" eb="4">
      <t>ユウギ</t>
    </rPh>
    <phoneticPr fontId="3"/>
  </si>
  <si>
    <t>㎡（③）</t>
    <phoneticPr fontId="3"/>
  </si>
  <si>
    <t xml:space="preserve">   </t>
    <phoneticPr fontId="3"/>
  </si>
  <si>
    <t>※（B）が（A）より大きい数値の場合に判定を「適」とする。</t>
    <rPh sb="10" eb="11">
      <t>オオ</t>
    </rPh>
    <rPh sb="13" eb="15">
      <t>スウチ</t>
    </rPh>
    <rPh sb="16" eb="18">
      <t>バアイ</t>
    </rPh>
    <rPh sb="19" eb="21">
      <t>ハンテイ</t>
    </rPh>
    <rPh sb="23" eb="24">
      <t>テキ</t>
    </rPh>
    <phoneticPr fontId="3"/>
  </si>
  <si>
    <t>組</t>
    <rPh sb="0" eb="1">
      <t>クミ</t>
    </rPh>
    <phoneticPr fontId="1"/>
  </si>
  <si>
    <t>㎡</t>
    <phoneticPr fontId="1"/>
  </si>
  <si>
    <t>㎡</t>
  </si>
  <si>
    <t>合計</t>
    <rPh sb="0" eb="2">
      <t>ゴウケイ</t>
    </rPh>
    <phoneticPr fontId="1"/>
  </si>
  <si>
    <t>保育教諭等数算定</t>
    <phoneticPr fontId="1"/>
  </si>
  <si>
    <t>満３歳児（１号認定）</t>
    <rPh sb="0" eb="1">
      <t>マン</t>
    </rPh>
    <rPh sb="2" eb="3">
      <t>サイ</t>
    </rPh>
    <rPh sb="3" eb="4">
      <t>ジ</t>
    </rPh>
    <rPh sb="6" eb="7">
      <t>ゴウ</t>
    </rPh>
    <rPh sb="7" eb="9">
      <t>ニンテイ</t>
    </rPh>
    <phoneticPr fontId="1"/>
  </si>
  <si>
    <t>３歳児</t>
    <phoneticPr fontId="3"/>
  </si>
  <si>
    <t>加算保育教諭等算定</t>
    <rPh sb="0" eb="2">
      <t>カサン</t>
    </rPh>
    <rPh sb="2" eb="7">
      <t>ホイクキョウユトウ</t>
    </rPh>
    <rPh sb="7" eb="9">
      <t>サンテイ</t>
    </rPh>
    <phoneticPr fontId="1"/>
  </si>
  <si>
    <t>　　</t>
    <phoneticPr fontId="1"/>
  </si>
  <si>
    <t>↑満３歳児対応加配加算認定園のみ</t>
    <rPh sb="1" eb="2">
      <t>マン</t>
    </rPh>
    <rPh sb="3" eb="5">
      <t>サイジ</t>
    </rPh>
    <rPh sb="5" eb="11">
      <t>タイオウカハイカサン</t>
    </rPh>
    <rPh sb="11" eb="14">
      <t>ニンテイエン</t>
    </rPh>
    <phoneticPr fontId="1"/>
  </si>
  <si>
    <t>３歳</t>
    <phoneticPr fontId="1"/>
  </si>
  <si>
    <t>満３歳児（１号認定）</t>
  </si>
  <si>
    <t>↓満３歳児対応加配加算認定園のみ</t>
    <phoneticPr fontId="1"/>
  </si>
  <si>
    <t>人（①）</t>
    <phoneticPr fontId="1"/>
  </si>
  <si>
    <t>人（②）</t>
    <phoneticPr fontId="1"/>
  </si>
  <si>
    <t>人（③）</t>
    <phoneticPr fontId="1"/>
  </si>
  <si>
    <t>自主点検表　運営基準　様式１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</si>
  <si>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</si>
  <si>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園長</t>
    <rPh sb="0" eb="2">
      <t>エンチョウ</t>
    </rPh>
    <phoneticPr fontId="1"/>
  </si>
  <si>
    <t>うち正職（人）</t>
    <rPh sb="2" eb="3">
      <t>セイ</t>
    </rPh>
    <rPh sb="3" eb="4">
      <t>ショク</t>
    </rPh>
    <rPh sb="5" eb="6">
      <t>ニン</t>
    </rPh>
    <phoneticPr fontId="3"/>
  </si>
  <si>
    <t>人　　　　　　　</t>
    <rPh sb="0" eb="1">
      <t>ニン</t>
    </rPh>
    <phoneticPr fontId="3"/>
  </si>
  <si>
    <t>非常勤可</t>
    <rPh sb="0" eb="3">
      <t>ヒジョウキン</t>
    </rPh>
    <rPh sb="3" eb="4">
      <t>カ</t>
    </rPh>
    <phoneticPr fontId="1"/>
  </si>
  <si>
    <t>※副園長・教頭加算算定園のみ
（専任の園長がいない場合は保育教諭等との兼任不可）</t>
    <rPh sb="1" eb="4">
      <t>フクエンチョウ</t>
    </rPh>
    <rPh sb="5" eb="7">
      <t>キョウトウ</t>
    </rPh>
    <rPh sb="7" eb="9">
      <t>カサン</t>
    </rPh>
    <rPh sb="9" eb="11">
      <t>サンテイ</t>
    </rPh>
    <rPh sb="11" eb="12">
      <t>エン</t>
    </rPh>
    <phoneticPr fontId="1"/>
  </si>
  <si>
    <t>幼稚園教諭</t>
    <rPh sb="0" eb="5">
      <t>ヨウチエンキョウユ</t>
    </rPh>
    <phoneticPr fontId="1"/>
  </si>
  <si>
    <t>幼保併有</t>
    <rPh sb="0" eb="2">
      <t>ヨウホ</t>
    </rPh>
    <rPh sb="2" eb="4">
      <t>ヘイユウ</t>
    </rPh>
    <phoneticPr fontId="1"/>
  </si>
  <si>
    <t>保育士</t>
    <rPh sb="0" eb="3">
      <t>ホイクシ</t>
    </rPh>
    <phoneticPr fontId="1"/>
  </si>
  <si>
    <t>３歳児</t>
    <rPh sb="1" eb="3">
      <t>サイジ</t>
    </rPh>
    <phoneticPr fontId="1"/>
  </si>
  <si>
    <t>児童</t>
    <rPh sb="0" eb="2">
      <t>ジドウ</t>
    </rPh>
    <phoneticPr fontId="1"/>
  </si>
  <si>
    <t>人につき保育教諭等１名</t>
    <rPh sb="0" eb="1">
      <t>ニン</t>
    </rPh>
    <rPh sb="4" eb="6">
      <t>ホイク</t>
    </rPh>
    <rPh sb="6" eb="8">
      <t>キョウユ</t>
    </rPh>
    <rPh sb="8" eb="9">
      <t>トウ</t>
    </rPh>
    <rPh sb="10" eb="11">
      <t>メイ</t>
    </rPh>
    <phoneticPr fontId="1"/>
  </si>
  <si>
    <t>４・５歳児</t>
    <rPh sb="3" eb="5">
      <t>サイジ</t>
    </rPh>
    <phoneticPr fontId="1"/>
  </si>
  <si>
    <t>職員配置の状況</t>
    <rPh sb="0" eb="4">
      <t>ショクインハイチ</t>
    </rPh>
    <rPh sb="5" eb="7">
      <t>ジョウキョウ</t>
    </rPh>
    <phoneticPr fontId="1"/>
  </si>
  <si>
    <t>１歳児</t>
    <rPh sb="1" eb="3">
      <t>サイジ</t>
    </rPh>
    <phoneticPr fontId="1"/>
  </si>
  <si>
    <t>1号認定児童数</t>
    <rPh sb="1" eb="7">
      <t>ゴウニンテイジドウスウ</t>
    </rPh>
    <phoneticPr fontId="3"/>
  </si>
  <si>
    <t>2号・3号認定児童数</t>
    <rPh sb="1" eb="2">
      <t>ゴウ</t>
    </rPh>
    <rPh sb="4" eb="5">
      <t>ゴウ</t>
    </rPh>
    <rPh sb="5" eb="10">
      <t>ニンテイジドウスウ</t>
    </rPh>
    <phoneticPr fontId="3"/>
  </si>
  <si>
    <t>認定外の利用児童数</t>
    <rPh sb="0" eb="3">
      <t>ニンテイガイ</t>
    </rPh>
    <rPh sb="4" eb="9">
      <t>リヨウジドウスウ</t>
    </rPh>
    <phoneticPr fontId="3"/>
  </si>
  <si>
    <t>保育士合計</t>
    <rPh sb="0" eb="5">
      <t>ホイクシゴウケイ</t>
    </rPh>
    <phoneticPr fontId="1"/>
  </si>
  <si>
    <t>　　
　　　　　　　　　　　　　</t>
    <phoneticPr fontId="1"/>
  </si>
  <si>
    <t>人　　　　</t>
    <phoneticPr fontId="1"/>
  </si>
  <si>
    <t>保育教諭等合計</t>
    <rPh sb="0" eb="5">
      <t>ホイクキョウユトウ</t>
    </rPh>
    <rPh sb="5" eb="7">
      <t>ゴウケイ</t>
    </rPh>
    <phoneticPr fontId="1"/>
  </si>
  <si>
    <t>主幹保育教諭等専任加算（※１）</t>
    <rPh sb="0" eb="2">
      <t>シュカン</t>
    </rPh>
    <rPh sb="2" eb="4">
      <t>ホイク</t>
    </rPh>
    <rPh sb="7" eb="9">
      <t>センニン</t>
    </rPh>
    <rPh sb="9" eb="11">
      <t>カサン</t>
    </rPh>
    <phoneticPr fontId="1"/>
  </si>
  <si>
    <t>※１…うち１人は非常勤でも可</t>
    <rPh sb="6" eb="7">
      <t>ニン</t>
    </rPh>
    <rPh sb="8" eb="11">
      <t>ヒジョウキン</t>
    </rPh>
    <rPh sb="13" eb="14">
      <t>カ</t>
    </rPh>
    <phoneticPr fontId="1"/>
  </si>
  <si>
    <t>保育教諭等
（学級担任を含む）</t>
    <rPh sb="0" eb="4">
      <t>ホイクキョウユ</t>
    </rPh>
    <rPh sb="12" eb="13">
      <t>フク</t>
    </rPh>
    <phoneticPr fontId="1"/>
  </si>
  <si>
    <t>人（①）</t>
    <phoneticPr fontId="1"/>
  </si>
  <si>
    <t>学　級　担　当
（幼稚園教諭）</t>
    <phoneticPr fontId="1"/>
  </si>
  <si>
    <t>2号・3号認定児童定員</t>
    <rPh sb="1" eb="2">
      <t>ゴウ</t>
    </rPh>
    <rPh sb="4" eb="5">
      <t>ゴウ</t>
    </rPh>
    <rPh sb="5" eb="7">
      <t>ニンテイ</t>
    </rPh>
    <rPh sb="7" eb="9">
      <t>ジドウ</t>
    </rPh>
    <rPh sb="9" eb="11">
      <t>テイイン</t>
    </rPh>
    <phoneticPr fontId="1"/>
  </si>
  <si>
    <t>保育教諭等数の端数処理について…年齢区分ごとに小数点第２位以下を切り捨て、合計の小数点第１位を四捨五入すること。</t>
    <rPh sb="7" eb="9">
      <t>ハスウ</t>
    </rPh>
    <rPh sb="9" eb="11">
      <t>ショリ</t>
    </rPh>
    <phoneticPr fontId="1"/>
  </si>
  <si>
    <t>調理員数算定
（※３）</t>
    <phoneticPr fontId="1"/>
  </si>
  <si>
    <t>※３…必要調理員数について…2号・3号認定児童の利用定員 20 人の施設は１人、21 人以上 40 人以下の施設は２人（うち１人は非常勤可）、
　　　　　　　　　　　　　　41 人以上 150 人以下の施設は２人、151 人以上の施設は３人（うち１人は非常勤可）</t>
    <rPh sb="3" eb="5">
      <t>ヒツヨウ</t>
    </rPh>
    <rPh sb="5" eb="8">
      <t>チョウリイン</t>
    </rPh>
    <rPh sb="8" eb="9">
      <t>スウ</t>
    </rPh>
    <rPh sb="68" eb="69">
      <t>カ</t>
    </rPh>
    <phoneticPr fontId="1"/>
  </si>
  <si>
    <t>※２…チーム保育加配加算について…1号・2号認定児童の利用定員45人以下：1人、150人以下：2名、240人以下:3人、270人以下：3.5人、300人以下：5人、
　　　　　　　　　　　　　　　　　450人以下：6人、451人以上：8人　の範囲内で、必要保育教諭等数を超えて配置する保育教諭等数を加算する。</t>
    <rPh sb="6" eb="8">
      <t>ホイク</t>
    </rPh>
    <rPh sb="8" eb="10">
      <t>カハイ</t>
    </rPh>
    <rPh sb="10" eb="12">
      <t>カサン</t>
    </rPh>
    <rPh sb="18" eb="19">
      <t>ゴウ</t>
    </rPh>
    <rPh sb="21" eb="22">
      <t>ゴウ</t>
    </rPh>
    <rPh sb="22" eb="24">
      <t>ニンテイ</t>
    </rPh>
    <rPh sb="24" eb="26">
      <t>ジドウ</t>
    </rPh>
    <rPh sb="27" eb="29">
      <t>リヨウ</t>
    </rPh>
    <rPh sb="29" eb="31">
      <t>テイイン</t>
    </rPh>
    <rPh sb="33" eb="34">
      <t>ニン</t>
    </rPh>
    <rPh sb="34" eb="36">
      <t>イカ</t>
    </rPh>
    <rPh sb="38" eb="39">
      <t>ニン</t>
    </rPh>
    <rPh sb="43" eb="44">
      <t>ニン</t>
    </rPh>
    <rPh sb="44" eb="46">
      <t>イカ</t>
    </rPh>
    <rPh sb="48" eb="49">
      <t>メイ</t>
    </rPh>
    <rPh sb="53" eb="54">
      <t>ニン</t>
    </rPh>
    <rPh sb="54" eb="56">
      <t>イカ</t>
    </rPh>
    <rPh sb="58" eb="59">
      <t>ニン</t>
    </rPh>
    <rPh sb="63" eb="64">
      <t>ニン</t>
    </rPh>
    <rPh sb="64" eb="66">
      <t>イカ</t>
    </rPh>
    <rPh sb="70" eb="71">
      <t>ニン</t>
    </rPh>
    <rPh sb="75" eb="76">
      <t>ニン</t>
    </rPh>
    <rPh sb="76" eb="78">
      <t>イカ</t>
    </rPh>
    <rPh sb="80" eb="81">
      <t>ニン</t>
    </rPh>
    <rPh sb="103" eb="104">
      <t>ニン</t>
    </rPh>
    <rPh sb="104" eb="106">
      <t>イカ</t>
    </rPh>
    <rPh sb="108" eb="109">
      <t>ニン</t>
    </rPh>
    <rPh sb="113" eb="114">
      <t>ニン</t>
    </rPh>
    <rPh sb="114" eb="116">
      <t>イジョウ</t>
    </rPh>
    <rPh sb="118" eb="119">
      <t>ニン</t>
    </rPh>
    <rPh sb="121" eb="124">
      <t>ハンイナイ</t>
    </rPh>
    <rPh sb="126" eb="128">
      <t>ヒツヨウ</t>
    </rPh>
    <rPh sb="128" eb="130">
      <t>ホイク</t>
    </rPh>
    <rPh sb="130" eb="132">
      <t>キョウユ</t>
    </rPh>
    <rPh sb="132" eb="133">
      <t>トウ</t>
    </rPh>
    <rPh sb="133" eb="134">
      <t>カズ</t>
    </rPh>
    <rPh sb="135" eb="136">
      <t>コ</t>
    </rPh>
    <rPh sb="138" eb="140">
      <t>ハイチ</t>
    </rPh>
    <rPh sb="142" eb="144">
      <t>ホイク</t>
    </rPh>
    <rPh sb="144" eb="146">
      <t>キョウユ</t>
    </rPh>
    <rPh sb="146" eb="147">
      <t>トウ</t>
    </rPh>
    <rPh sb="147" eb="148">
      <t>カズ</t>
    </rPh>
    <rPh sb="149" eb="151">
      <t>カサン</t>
    </rPh>
    <phoneticPr fontId="1"/>
  </si>
  <si>
    <r>
      <t>　　　　</t>
    </r>
    <r>
      <rPr>
        <sz val="12"/>
        <rFont val="BIZ UDゴシック"/>
        <family val="3"/>
        <charset val="128"/>
      </rPr>
      <t>　（※２）　1号・2号の利用定員</t>
    </r>
    <phoneticPr fontId="1"/>
  </si>
  <si>
    <t>【　　　　　人】</t>
    <phoneticPr fontId="1"/>
  </si>
  <si>
    <t>必要保育教諭等数
合計</t>
    <phoneticPr fontId="1"/>
  </si>
  <si>
    <t>人</t>
    <phoneticPr fontId="1"/>
  </si>
  <si>
    <t>人</t>
    <rPh sb="0" eb="1">
      <t>ニン</t>
    </rPh>
    <phoneticPr fontId="1"/>
  </si>
  <si>
    <t>に必要事項を入力してください。</t>
    <rPh sb="1" eb="3">
      <t>ヒツヨウ</t>
    </rPh>
    <rPh sb="3" eb="5">
      <t>ジコウ</t>
    </rPh>
    <rPh sb="6" eb="8">
      <t>ニュウリョク</t>
    </rPh>
    <phoneticPr fontId="1"/>
  </si>
  <si>
    <t>（幼稚園型認定こども園用）</t>
    <phoneticPr fontId="1"/>
  </si>
  <si>
    <t>自主点検表　運営基準　様式２</t>
    <rPh sb="0" eb="5">
      <t>ジシュテンケンヒョウ</t>
    </rPh>
    <rPh sb="6" eb="8">
      <t>ウンエイ</t>
    </rPh>
    <rPh sb="8" eb="10">
      <t>キジュン</t>
    </rPh>
    <rPh sb="11" eb="13">
      <t>ヨウシキ</t>
    </rPh>
    <phoneticPr fontId="1"/>
  </si>
  <si>
    <t>園舎</t>
    <rPh sb="0" eb="2">
      <t>エンシャ</t>
    </rPh>
    <phoneticPr fontId="1"/>
  </si>
  <si>
    <t>㎡（⑥-⑦-⑨）</t>
    <phoneticPr fontId="1"/>
  </si>
  <si>
    <t>㎡（④もしくは④´＋⑤）</t>
    <phoneticPr fontId="3"/>
  </si>
  <si>
    <t>㎡（⑦）</t>
    <phoneticPr fontId="1"/>
  </si>
  <si>
    <t>２歳児</t>
    <phoneticPr fontId="1"/>
  </si>
  <si>
    <t>１歳児</t>
    <phoneticPr fontId="1"/>
  </si>
  <si>
    <t>園舎</t>
    <rPh sb="0" eb="1">
      <t>エン</t>
    </rPh>
    <rPh sb="1" eb="2">
      <t>シャ</t>
    </rPh>
    <phoneticPr fontId="1"/>
  </si>
  <si>
    <t>1学級</t>
    <rPh sb="1" eb="3">
      <t>ガッキュウ</t>
    </rPh>
    <phoneticPr fontId="1"/>
  </si>
  <si>
    <t>180㎡</t>
    <phoneticPr fontId="1"/>
  </si>
  <si>
    <t>2学級以上</t>
    <rPh sb="1" eb="3">
      <t>ガッキュウ</t>
    </rPh>
    <rPh sb="3" eb="5">
      <t>イジョウ</t>
    </rPh>
    <phoneticPr fontId="1"/>
  </si>
  <si>
    <t>320㎡+100㎡×（学級数      －2）</t>
    <rPh sb="11" eb="13">
      <t>ガッキュウ</t>
    </rPh>
    <rPh sb="13" eb="14">
      <t>スウ</t>
    </rPh>
    <phoneticPr fontId="1"/>
  </si>
  <si>
    <t>①</t>
    <phoneticPr fontId="1"/>
  </si>
  <si>
    <t>乳児・ほふく室</t>
    <rPh sb="0" eb="2">
      <t>ニュウジ</t>
    </rPh>
    <rPh sb="6" eb="7">
      <t>シツ</t>
    </rPh>
    <phoneticPr fontId="1"/>
  </si>
  <si>
    <t>満2歳未満児　　　人　×　3.3㎡</t>
    <rPh sb="0" eb="1">
      <t>マン</t>
    </rPh>
    <rPh sb="2" eb="3">
      <t>サイ</t>
    </rPh>
    <rPh sb="3" eb="5">
      <t>ミマン</t>
    </rPh>
    <rPh sb="5" eb="6">
      <t>ジ</t>
    </rPh>
    <rPh sb="9" eb="10">
      <t>ニン</t>
    </rPh>
    <phoneticPr fontId="1"/>
  </si>
  <si>
    <t>②</t>
    <phoneticPr fontId="1"/>
  </si>
  <si>
    <t>保育・遊戯室</t>
    <rPh sb="0" eb="2">
      <t>ホイク</t>
    </rPh>
    <rPh sb="3" eb="6">
      <t>ユウギシツ</t>
    </rPh>
    <phoneticPr fontId="1"/>
  </si>
  <si>
    <t>満2歳以上満3歳未満児　　　　　　人　×　1.98㎡</t>
    <rPh sb="0" eb="1">
      <t>マン</t>
    </rPh>
    <rPh sb="2" eb="3">
      <t>サイ</t>
    </rPh>
    <rPh sb="3" eb="5">
      <t>イジョウ</t>
    </rPh>
    <rPh sb="5" eb="6">
      <t>マン</t>
    </rPh>
    <rPh sb="7" eb="10">
      <t>サイミマン</t>
    </rPh>
    <rPh sb="8" eb="10">
      <t>ミマン</t>
    </rPh>
    <rPh sb="10" eb="11">
      <t>ジ</t>
    </rPh>
    <rPh sb="17" eb="18">
      <t>ニン</t>
    </rPh>
    <phoneticPr fontId="1"/>
  </si>
  <si>
    <t>③</t>
    <phoneticPr fontId="1"/>
  </si>
  <si>
    <t>満3歳以上児　　　人　×　1.98㎡</t>
    <rPh sb="0" eb="1">
      <t>マン</t>
    </rPh>
    <rPh sb="2" eb="3">
      <t>サイ</t>
    </rPh>
    <rPh sb="3" eb="5">
      <t>イジョウ</t>
    </rPh>
    <rPh sb="5" eb="6">
      <t>ジ</t>
    </rPh>
    <rPh sb="9" eb="10">
      <t>ニン</t>
    </rPh>
    <phoneticPr fontId="1"/>
  </si>
  <si>
    <t>屋外遊技場</t>
    <rPh sb="0" eb="2">
      <t>オクガイ</t>
    </rPh>
    <rPh sb="2" eb="5">
      <t>ユウギジョウ</t>
    </rPh>
    <phoneticPr fontId="1"/>
  </si>
  <si>
    <t>満2歳以上　　　　　　　人　×　3.3㎡</t>
    <rPh sb="0" eb="1">
      <t>マン</t>
    </rPh>
    <rPh sb="2" eb="3">
      <t>サイ</t>
    </rPh>
    <rPh sb="3" eb="5">
      <t>イジョウ</t>
    </rPh>
    <rPh sb="12" eb="13">
      <t>ニン</t>
    </rPh>
    <phoneticPr fontId="1"/>
  </si>
  <si>
    <t>※④'+⑤が基準を満たしていれば，確認不要</t>
    <rPh sb="6" eb="8">
      <t>キジュン</t>
    </rPh>
    <rPh sb="9" eb="10">
      <t>ミ</t>
    </rPh>
    <rPh sb="17" eb="19">
      <t>カクニン</t>
    </rPh>
    <rPh sb="19" eb="21">
      <t>フヨウ</t>
    </rPh>
    <phoneticPr fontId="1"/>
  </si>
  <si>
    <t>満2歳以上満3歳未満児　　　　　　人　×　3.3㎡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8" eb="10">
      <t>ミマン</t>
    </rPh>
    <rPh sb="10" eb="11">
      <t>ジ</t>
    </rPh>
    <rPh sb="17" eb="18">
      <t>ニン</t>
    </rPh>
    <phoneticPr fontId="1"/>
  </si>
  <si>
    <t>④´</t>
    <phoneticPr fontId="1"/>
  </si>
  <si>
    <t>2学級以下</t>
    <rPh sb="1" eb="3">
      <t>ガッキュウ</t>
    </rPh>
    <rPh sb="3" eb="5">
      <t>イカ</t>
    </rPh>
    <phoneticPr fontId="1"/>
  </si>
  <si>
    <t>330㎡+30㎡×（学級数　　　－1）</t>
    <rPh sb="10" eb="12">
      <t>ガッキュウ</t>
    </rPh>
    <rPh sb="12" eb="13">
      <t>スウ</t>
    </rPh>
    <phoneticPr fontId="1"/>
  </si>
  <si>
    <t>3学級以上</t>
    <rPh sb="1" eb="3">
      <t>ガッキュウ</t>
    </rPh>
    <rPh sb="3" eb="5">
      <t>イジョウ</t>
    </rPh>
    <phoneticPr fontId="1"/>
  </si>
  <si>
    <t>400㎡+80㎡×（学級数　　　－3）</t>
    <rPh sb="10" eb="12">
      <t>ガッキュウ</t>
    </rPh>
    <rPh sb="12" eb="13">
      <t>スウ</t>
    </rPh>
    <phoneticPr fontId="1"/>
  </si>
  <si>
    <t>⑤</t>
    <phoneticPr fontId="1"/>
  </si>
  <si>
    <t>園舎全体面積</t>
    <rPh sb="0" eb="1">
      <t>エン</t>
    </rPh>
    <rPh sb="1" eb="2">
      <t>シャ</t>
    </rPh>
    <rPh sb="2" eb="4">
      <t>ゼンタイ</t>
    </rPh>
    <rPh sb="4" eb="6">
      <t>メンセキ</t>
    </rPh>
    <phoneticPr fontId="1"/>
  </si>
  <si>
    <t>歳児</t>
    <rPh sb="0" eb="1">
      <t>サイ</t>
    </rPh>
    <rPh sb="1" eb="2">
      <t>ジ</t>
    </rPh>
    <phoneticPr fontId="1"/>
  </si>
  <si>
    <t>歳児</t>
    <phoneticPr fontId="1"/>
  </si>
  <si>
    <t>㎡（⑦）</t>
    <phoneticPr fontId="1"/>
  </si>
  <si>
    <t>㎡（⑧）</t>
    <phoneticPr fontId="1"/>
  </si>
  <si>
    <t>㎡⑨</t>
    <phoneticPr fontId="1"/>
  </si>
  <si>
    <t>屋外遊戯場（園庭面積）</t>
    <rPh sb="0" eb="2">
      <t>オクガイ</t>
    </rPh>
    <rPh sb="2" eb="4">
      <t>ユウギ</t>
    </rPh>
    <rPh sb="4" eb="5">
      <t>ジョウ</t>
    </rPh>
    <rPh sb="6" eb="10">
      <t>エンテイメンセキ</t>
    </rPh>
    <phoneticPr fontId="1"/>
  </si>
  <si>
    <t>㎡（⑩）</t>
    <phoneticPr fontId="1"/>
  </si>
  <si>
    <t>※２</t>
    <phoneticPr fontId="1"/>
  </si>
  <si>
    <t>※２　満3歳児以上の児童の保育室数  ≧　組数　であること。</t>
    <phoneticPr fontId="1"/>
  </si>
  <si>
    <t>㎡⑥</t>
    <phoneticPr fontId="1"/>
  </si>
  <si>
    <t>※園舎が上記①の基準を満たしていれば、確認不要</t>
    <rPh sb="1" eb="2">
      <t>エン</t>
    </rPh>
    <rPh sb="2" eb="3">
      <t>シャ</t>
    </rPh>
    <rPh sb="4" eb="6">
      <t>ジョウキ</t>
    </rPh>
    <rPh sb="8" eb="10">
      <t>キジュン</t>
    </rPh>
    <rPh sb="11" eb="12">
      <t>ミ</t>
    </rPh>
    <rPh sb="19" eb="21">
      <t>カクニン</t>
    </rPh>
    <rPh sb="21" eb="23">
      <t>フヨウ</t>
    </rPh>
    <phoneticPr fontId="1"/>
  </si>
  <si>
    <t>㎡</t>
    <phoneticPr fontId="1"/>
  </si>
  <si>
    <t>③´</t>
    <phoneticPr fontId="1"/>
  </si>
  <si>
    <t>左記のうち、満2歳以上満3歳未満児の室面積合計</t>
    <rPh sb="0" eb="2">
      <t>サキ</t>
    </rPh>
    <rPh sb="6" eb="7">
      <t>マン</t>
    </rPh>
    <rPh sb="8" eb="9">
      <t>サイ</t>
    </rPh>
    <rPh sb="9" eb="11">
      <t>イジョウ</t>
    </rPh>
    <rPh sb="11" eb="12">
      <t>マン</t>
    </rPh>
    <rPh sb="13" eb="14">
      <t>サイ</t>
    </rPh>
    <rPh sb="14" eb="16">
      <t>ミマン</t>
    </rPh>
    <rPh sb="16" eb="17">
      <t>ジ</t>
    </rPh>
    <rPh sb="18" eb="19">
      <t>シツ</t>
    </rPh>
    <rPh sb="19" eb="21">
      <t>メンセキ</t>
    </rPh>
    <rPh sb="21" eb="22">
      <t>ゴウ</t>
    </rPh>
    <rPh sb="22" eb="23">
      <t>ケイ</t>
    </rPh>
    <phoneticPr fontId="1"/>
  </si>
  <si>
    <t>保育・
遊戯室
（2～5歳児）</t>
    <rPh sb="0" eb="2">
      <t>ホイク</t>
    </rPh>
    <rPh sb="4" eb="7">
      <t>ユウギシツ</t>
    </rPh>
    <rPh sb="12" eb="13">
      <t>サイ</t>
    </rPh>
    <rPh sb="13" eb="14">
      <t>ジ</t>
    </rPh>
    <phoneticPr fontId="1"/>
  </si>
  <si>
    <t>乳児・
ほふく室
（0・1歳児）</t>
    <rPh sb="0" eb="2">
      <t>ニュウジ</t>
    </rPh>
    <rPh sb="7" eb="8">
      <t>シツ</t>
    </rPh>
    <rPh sb="13" eb="14">
      <t>サイ</t>
    </rPh>
    <rPh sb="14" eb="15">
      <t>ジ</t>
    </rPh>
    <phoneticPr fontId="1"/>
  </si>
  <si>
    <t>↓満３歳児対応加配加算非該当の園の満３歳児（１号認定）は３歳児に含めてください</t>
    <rPh sb="11" eb="14">
      <t>ヒガイトウ</t>
    </rPh>
    <rPh sb="15" eb="16">
      <t>エン</t>
    </rPh>
    <rPh sb="17" eb="18">
      <t>マン</t>
    </rPh>
    <rPh sb="19" eb="21">
      <t>サイジ</t>
    </rPh>
    <rPh sb="23" eb="24">
      <t>ゴウ</t>
    </rPh>
    <rPh sb="24" eb="25">
      <t>ニン</t>
    </rPh>
    <rPh sb="25" eb="26">
      <t>サダム</t>
    </rPh>
    <rPh sb="29" eb="31">
      <t>サイジ</t>
    </rPh>
    <rPh sb="32" eb="33">
      <t>フク</t>
    </rPh>
    <phoneticPr fontId="1"/>
  </si>
  <si>
    <t>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</si>
</sst>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&quot;人&quot;"/>
    <numFmt numFmtId="177" formatCode="#,##0_);[Red]\(#,##0\)"/>
    <numFmt numFmtId="178" formatCode="0.0"/>
    <numFmt numFmtId="179" formatCode="##\ &quot;組&quot;"/>
    <numFmt numFmtId="180" formatCode="#,###&quot;歳児&quot;"/>
    <numFmt numFmtId="181" formatCode="#,##0.000_ "/>
    <numFmt numFmtId="182" formatCode="#.##&quot;㎡&quot;"/>
    <numFmt numFmtId="183" formatCode="#,##0.000_);[Red]\(#,##0.000\)"/>
    <numFmt numFmtId="184" formatCode="#,##0_ "/>
    <numFmt numFmtId="185" formatCode="#&quot;日&quot;"/>
    <numFmt numFmtId="186" formatCode="#,##0.0_);[Red]\(#,##0.0\)"/>
    <numFmt numFmtId="187" formatCode="#,##0.00_);[Red]\(#,##0.00\)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14"/>
      <name val="BIZ UDゴシック"/>
      <family val="3"/>
      <charset val="128"/>
    </font>
    <font>
      <sz val="24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u/>
      <sz val="14"/>
      <name val="BIZ UDゴシック"/>
      <family val="3"/>
      <charset val="128"/>
    </font>
    <font>
      <sz val="16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6"/>
      <name val="BIZ UDゴシック"/>
      <family val="3"/>
      <charset val="128"/>
    </font>
    <font>
      <sz val="20"/>
      <name val="BIZ UD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sz val="18"/>
      <name val="BIZ UDゴシック"/>
      <family val="3"/>
      <charset val="128"/>
    </font>
    <font>
      <sz val="12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8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4"/>
      <color rgb="FF0000FF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dashed">
        <color indexed="8"/>
      </top>
      <bottom style="medium">
        <color indexed="64"/>
      </bottom>
      <diagonal/>
    </border>
    <border>
      <left/>
      <right style="thin">
        <color indexed="8"/>
      </right>
      <top style="dashed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dashed">
        <color indexed="64"/>
      </right>
      <top style="medium">
        <color indexed="64"/>
      </top>
      <bottom style="medium">
        <color indexed="8"/>
      </bottom>
      <diagonal/>
    </border>
    <border>
      <left style="dashed">
        <color indexed="64"/>
      </left>
      <right/>
      <top style="medium">
        <color indexed="64"/>
      </top>
      <bottom style="medium">
        <color indexed="8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dashed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ashed">
        <color indexed="64"/>
      </top>
      <bottom style="double">
        <color indexed="8"/>
      </bottom>
      <diagonal/>
    </border>
    <border>
      <left/>
      <right style="medium">
        <color indexed="8"/>
      </right>
      <top style="dashed">
        <color indexed="64"/>
      </top>
      <bottom style="double">
        <color indexed="8"/>
      </bottom>
      <diagonal/>
    </border>
    <border>
      <left style="medium">
        <color indexed="8"/>
      </left>
      <right/>
      <top style="dashed">
        <color indexed="64"/>
      </top>
      <bottom style="double">
        <color indexed="8"/>
      </bottom>
      <diagonal/>
    </border>
    <border>
      <left/>
      <right style="dashed">
        <color indexed="64"/>
      </right>
      <top style="dashed">
        <color indexed="64"/>
      </top>
      <bottom style="double">
        <color indexed="8"/>
      </bottom>
      <diagonal/>
    </border>
    <border>
      <left style="dashed">
        <color indexed="64"/>
      </left>
      <right/>
      <top style="dashed">
        <color indexed="64"/>
      </top>
      <bottom style="double">
        <color indexed="8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8"/>
      </bottom>
      <diagonal/>
    </border>
    <border>
      <left style="dashed">
        <color indexed="64"/>
      </left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dotted">
        <color indexed="64"/>
      </left>
      <right/>
      <top style="double">
        <color indexed="8"/>
      </top>
      <bottom style="medium">
        <color indexed="64"/>
      </bottom>
      <diagonal/>
    </border>
    <border>
      <left/>
      <right style="dashed">
        <color indexed="64"/>
      </right>
      <top style="double">
        <color indexed="8"/>
      </top>
      <bottom style="medium">
        <color indexed="64"/>
      </bottom>
      <diagonal/>
    </border>
    <border>
      <left style="dashed">
        <color indexed="64"/>
      </left>
      <right/>
      <top style="double">
        <color indexed="8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8"/>
      </top>
      <bottom style="medium">
        <color indexed="64"/>
      </bottom>
      <diagonal/>
    </border>
    <border>
      <left/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64"/>
      </left>
      <right/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/>
      <right style="medium">
        <color indexed="64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/>
      <top style="dashed">
        <color indexed="8"/>
      </top>
      <bottom style="medium">
        <color indexed="8"/>
      </bottom>
      <diagonal/>
    </border>
    <border>
      <left/>
      <right/>
      <top style="dashed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dashed">
        <color indexed="8"/>
      </top>
      <bottom style="medium">
        <color indexed="64"/>
      </bottom>
      <diagonal/>
    </border>
    <border>
      <left style="thin">
        <color indexed="64"/>
      </left>
      <right/>
      <top style="dashed">
        <color indexed="8"/>
      </top>
      <bottom style="medium">
        <color indexed="64"/>
      </bottom>
      <diagonal/>
    </border>
    <border>
      <left style="thin">
        <color indexed="8"/>
      </left>
      <right/>
      <top style="dashed">
        <color indexed="8"/>
      </top>
      <bottom style="medium">
        <color indexed="64"/>
      </bottom>
      <diagonal/>
    </border>
    <border>
      <left/>
      <right style="medium">
        <color indexed="64"/>
      </right>
      <top style="dashed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medium">
        <color indexed="8"/>
      </left>
      <right/>
      <top style="double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dashed">
        <color indexed="8"/>
      </bottom>
      <diagonal/>
    </border>
    <border>
      <left style="medium">
        <color indexed="64"/>
      </left>
      <right style="medium">
        <color indexed="64"/>
      </right>
      <top style="dashed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dashed">
        <color indexed="64"/>
      </bottom>
      <diagonal/>
    </border>
    <border>
      <left style="dotted">
        <color indexed="8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8"/>
      </top>
      <bottom style="dotted">
        <color indexed="64"/>
      </bottom>
      <diagonal/>
    </border>
    <border>
      <left/>
      <right style="medium">
        <color indexed="8"/>
      </right>
      <top style="medium">
        <color indexed="8"/>
      </top>
      <bottom style="dotted">
        <color indexed="64"/>
      </bottom>
      <diagonal/>
    </border>
    <border>
      <left/>
      <right style="dashed">
        <color indexed="64"/>
      </right>
      <top style="medium">
        <color indexed="8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8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 diagonalUp="1">
      <left style="medium">
        <color indexed="8"/>
      </left>
      <right/>
      <top style="medium">
        <color indexed="8"/>
      </top>
      <bottom style="dotted">
        <color indexed="64"/>
      </bottom>
      <diagonal style="dotted">
        <color indexed="8"/>
      </diagonal>
    </border>
    <border diagonalUp="1">
      <left style="dashed">
        <color indexed="64"/>
      </left>
      <right/>
      <top style="medium">
        <color indexed="8"/>
      </top>
      <bottom style="dotted">
        <color indexed="64"/>
      </bottom>
      <diagonal style="dotted">
        <color indexed="8"/>
      </diagonal>
    </border>
    <border diagonalUp="1">
      <left/>
      <right style="dashed">
        <color indexed="64"/>
      </right>
      <top style="medium">
        <color indexed="8"/>
      </top>
      <bottom style="dotted">
        <color indexed="64"/>
      </bottom>
      <diagonal style="dotted">
        <color indexed="8"/>
      </diagonal>
    </border>
    <border>
      <left style="medium">
        <color indexed="8"/>
      </left>
      <right/>
      <top/>
      <bottom style="dashed">
        <color indexed="8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/>
      <bottom style="dashed">
        <color indexed="8"/>
      </bottom>
      <diagonal/>
    </border>
    <border>
      <left style="thin">
        <color indexed="8"/>
      </left>
      <right/>
      <top/>
      <bottom style="dashed">
        <color indexed="8"/>
      </bottom>
      <diagonal/>
    </border>
    <border>
      <left style="medium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8"/>
      </bottom>
      <diagonal/>
    </border>
    <border>
      <left/>
      <right/>
      <top style="medium">
        <color indexed="64"/>
      </top>
      <bottom style="dotted">
        <color indexed="8"/>
      </bottom>
      <diagonal/>
    </border>
    <border>
      <left style="thin">
        <color indexed="8"/>
      </left>
      <right/>
      <top style="medium">
        <color indexed="64"/>
      </top>
      <bottom style="dotted">
        <color indexed="8"/>
      </bottom>
      <diagonal/>
    </border>
    <border>
      <left/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58" fontId="7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9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Continuous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3" fillId="0" borderId="0" xfId="1" applyFont="1"/>
    <xf numFmtId="0" fontId="14" fillId="0" borderId="0" xfId="1" applyFont="1"/>
    <xf numFmtId="0" fontId="12" fillId="0" borderId="0" xfId="0" applyFont="1">
      <alignment vertical="center"/>
    </xf>
    <xf numFmtId="0" fontId="10" fillId="0" borderId="0" xfId="1" applyFont="1" applyAlignment="1">
      <alignment horizontal="center"/>
    </xf>
    <xf numFmtId="0" fontId="15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 shrinkToFit="1"/>
    </xf>
    <xf numFmtId="0" fontId="16" fillId="0" borderId="0" xfId="1" applyFont="1"/>
    <xf numFmtId="0" fontId="9" fillId="0" borderId="19" xfId="1" applyFont="1" applyBorder="1" applyAlignment="1">
      <alignment horizontal="centerContinuous" vertical="center"/>
    </xf>
    <xf numFmtId="0" fontId="9" fillId="0" borderId="20" xfId="1" applyFont="1" applyBorder="1" applyAlignment="1">
      <alignment horizontal="centerContinuous" vertical="center"/>
    </xf>
    <xf numFmtId="0" fontId="9" fillId="0" borderId="2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176" fontId="6" fillId="2" borderId="30" xfId="1" applyNumberFormat="1" applyFont="1" applyFill="1" applyBorder="1" applyAlignment="1" applyProtection="1">
      <alignment horizontal="right" vertical="center"/>
      <protection locked="0"/>
    </xf>
    <xf numFmtId="176" fontId="6" fillId="2" borderId="33" xfId="1" applyNumberFormat="1" applyFont="1" applyFill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>
      <alignment horizontal="right" vertical="center"/>
    </xf>
    <xf numFmtId="0" fontId="6" fillId="0" borderId="10" xfId="1" applyFont="1" applyBorder="1" applyAlignment="1">
      <alignment horizontal="center" vertical="center"/>
    </xf>
    <xf numFmtId="0" fontId="9" fillId="0" borderId="44" xfId="1" applyFont="1" applyBorder="1" applyAlignment="1">
      <alignment horizontal="centerContinuous" vertical="center"/>
    </xf>
    <xf numFmtId="0" fontId="9" fillId="0" borderId="45" xfId="1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9" fillId="0" borderId="47" xfId="1" applyFont="1" applyBorder="1" applyAlignment="1">
      <alignment horizontal="center" vertical="center"/>
    </xf>
    <xf numFmtId="0" fontId="17" fillId="0" borderId="0" xfId="0" applyFont="1">
      <alignment vertical="center"/>
    </xf>
    <xf numFmtId="179" fontId="9" fillId="2" borderId="10" xfId="1" applyNumberFormat="1" applyFont="1" applyFill="1" applyBorder="1" applyAlignment="1" applyProtection="1">
      <alignment horizontal="right" vertical="center"/>
      <protection locked="0"/>
    </xf>
    <xf numFmtId="180" fontId="9" fillId="2" borderId="73" xfId="1" applyNumberFormat="1" applyFont="1" applyFill="1" applyBorder="1" applyAlignment="1" applyProtection="1">
      <alignment horizontal="right" vertical="center"/>
      <protection locked="0"/>
    </xf>
    <xf numFmtId="181" fontId="9" fillId="2" borderId="74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68" xfId="1" applyNumberFormat="1" applyFont="1" applyFill="1" applyBorder="1" applyAlignment="1" applyProtection="1">
      <alignment horizontal="right" vertical="center"/>
      <protection locked="0"/>
    </xf>
    <xf numFmtId="180" fontId="9" fillId="2" borderId="77" xfId="1" applyNumberFormat="1" applyFont="1" applyFill="1" applyBorder="1" applyAlignment="1" applyProtection="1">
      <alignment horizontal="right" vertical="center"/>
      <protection locked="0"/>
    </xf>
    <xf numFmtId="181" fontId="9" fillId="2" borderId="78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69" xfId="1" applyNumberFormat="1" applyFont="1" applyFill="1" applyBorder="1" applyAlignment="1" applyProtection="1">
      <alignment horizontal="right" vertical="center" shrinkToFit="1"/>
      <protection locked="0"/>
    </xf>
    <xf numFmtId="183" fontId="9" fillId="2" borderId="78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80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69" xfId="1" applyNumberFormat="1" applyFont="1" applyFill="1" applyBorder="1" applyAlignment="1" applyProtection="1">
      <alignment horizontal="right" vertical="center"/>
      <protection locked="0"/>
    </xf>
    <xf numFmtId="179" fontId="9" fillId="2" borderId="70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81" xfId="1" applyNumberFormat="1" applyFont="1" applyFill="1" applyBorder="1" applyAlignment="1" applyProtection="1">
      <alignment horizontal="right" vertical="center"/>
      <protection locked="0"/>
    </xf>
    <xf numFmtId="179" fontId="9" fillId="2" borderId="82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84" xfId="1" applyNumberFormat="1" applyFont="1" applyFill="1" applyBorder="1" applyAlignment="1" applyProtection="1">
      <alignment horizontal="right" vertical="center"/>
      <protection locked="0"/>
    </xf>
    <xf numFmtId="181" fontId="9" fillId="2" borderId="85" xfId="1" applyNumberFormat="1" applyFont="1" applyFill="1" applyBorder="1" applyAlignment="1" applyProtection="1">
      <alignment horizontal="right" vertical="center" shrinkToFit="1"/>
      <protection locked="0"/>
    </xf>
    <xf numFmtId="179" fontId="9" fillId="2" borderId="17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178" fontId="6" fillId="0" borderId="0" xfId="1" applyNumberFormat="1" applyFont="1" applyBorder="1"/>
    <xf numFmtId="0" fontId="6" fillId="0" borderId="17" xfId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6" fillId="0" borderId="17" xfId="1" applyFont="1" applyBorder="1" applyAlignment="1">
      <alignment horizontal="left" vertical="center"/>
    </xf>
    <xf numFmtId="0" fontId="6" fillId="0" borderId="17" xfId="0" applyFont="1" applyBorder="1">
      <alignment vertical="center"/>
    </xf>
    <xf numFmtId="178" fontId="6" fillId="0" borderId="17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centerContinuous" vertical="center"/>
    </xf>
    <xf numFmtId="0" fontId="9" fillId="0" borderId="97" xfId="1" applyFont="1" applyBorder="1" applyAlignment="1">
      <alignment horizontal="centerContinuous" vertical="center"/>
    </xf>
    <xf numFmtId="0" fontId="9" fillId="0" borderId="98" xfId="1" applyFont="1" applyBorder="1" applyAlignment="1">
      <alignment horizontal="centerContinuous" vertical="center"/>
    </xf>
    <xf numFmtId="176" fontId="9" fillId="0" borderId="99" xfId="1" applyNumberFormat="1" applyFont="1" applyBorder="1" applyAlignment="1">
      <alignment horizontal="right" vertical="center"/>
    </xf>
    <xf numFmtId="177" fontId="9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9" fillId="0" borderId="44" xfId="1" applyFont="1" applyBorder="1" applyAlignment="1">
      <alignment horizontal="right" vertical="center" wrapText="1"/>
    </xf>
    <xf numFmtId="177" fontId="9" fillId="0" borderId="17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0" fontId="9" fillId="0" borderId="100" xfId="1" applyFont="1" applyBorder="1" applyAlignment="1">
      <alignment horizontal="center" vertical="center"/>
    </xf>
    <xf numFmtId="0" fontId="9" fillId="0" borderId="101" xfId="1" applyFont="1" applyBorder="1" applyAlignment="1">
      <alignment horizontal="center" vertical="center"/>
    </xf>
    <xf numFmtId="0" fontId="9" fillId="2" borderId="10" xfId="1" applyFont="1" applyFill="1" applyBorder="1" applyAlignment="1" applyProtection="1">
      <alignment horizontal="centerContinuous" vertical="center"/>
      <protection locked="0"/>
    </xf>
    <xf numFmtId="178" fontId="6" fillId="0" borderId="10" xfId="1" applyNumberFormat="1" applyFont="1" applyBorder="1" applyAlignment="1">
      <alignment horizontal="right" vertical="center"/>
    </xf>
    <xf numFmtId="0" fontId="9" fillId="2" borderId="0" xfId="1" applyFont="1" applyFill="1" applyBorder="1" applyAlignment="1" applyProtection="1">
      <alignment horizontal="centerContinuous" vertical="center"/>
      <protection locked="0"/>
    </xf>
    <xf numFmtId="0" fontId="6" fillId="0" borderId="0" xfId="1" applyFont="1" applyBorder="1"/>
    <xf numFmtId="0" fontId="6" fillId="0" borderId="17" xfId="1" applyFont="1" applyBorder="1"/>
    <xf numFmtId="0" fontId="9" fillId="0" borderId="0" xfId="1" applyFont="1" applyBorder="1" applyAlignment="1">
      <alignment horizontal="left" vertical="top" wrapText="1"/>
    </xf>
    <xf numFmtId="0" fontId="6" fillId="0" borderId="10" xfId="1" applyFont="1" applyBorder="1"/>
    <xf numFmtId="0" fontId="9" fillId="0" borderId="8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93" xfId="0" applyFont="1" applyBorder="1" applyAlignment="1">
      <alignment vertical="center"/>
    </xf>
    <xf numFmtId="0" fontId="9" fillId="0" borderId="96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176" fontId="4" fillId="2" borderId="31" xfId="0" applyNumberFormat="1" applyFont="1" applyFill="1" applyBorder="1" applyAlignment="1" applyProtection="1">
      <alignment horizontal="right" vertical="center"/>
      <protection locked="0"/>
    </xf>
    <xf numFmtId="0" fontId="4" fillId="0" borderId="42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176" fontId="9" fillId="0" borderId="39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center" vertical="center"/>
    </xf>
    <xf numFmtId="58" fontId="7" fillId="0" borderId="0" xfId="1" applyNumberFormat="1" applyFont="1" applyAlignment="1">
      <alignment horizontal="right" vertical="center"/>
    </xf>
    <xf numFmtId="0" fontId="9" fillId="0" borderId="3" xfId="1" applyFont="1" applyBorder="1" applyAlignment="1">
      <alignment horizontal="centerContinuous" vertical="center"/>
    </xf>
    <xf numFmtId="0" fontId="9" fillId="0" borderId="4" xfId="1" applyFont="1" applyBorder="1" applyAlignment="1">
      <alignment horizontal="centerContinuous" vertical="center"/>
    </xf>
    <xf numFmtId="0" fontId="9" fillId="0" borderId="48" xfId="1" applyFont="1" applyBorder="1" applyAlignment="1">
      <alignment horizontal="center" vertical="center"/>
    </xf>
    <xf numFmtId="0" fontId="9" fillId="0" borderId="0" xfId="1" applyFont="1" applyAlignment="1">
      <alignment horizontal="right" vertical="center" shrinkToFit="1"/>
    </xf>
    <xf numFmtId="0" fontId="9" fillId="0" borderId="0" xfId="1" applyFont="1" applyAlignment="1">
      <alignment horizontal="left"/>
    </xf>
    <xf numFmtId="0" fontId="9" fillId="0" borderId="55" xfId="1" applyFont="1" applyBorder="1" applyAlignment="1">
      <alignment horizontal="center" vertical="center"/>
    </xf>
    <xf numFmtId="0" fontId="9" fillId="0" borderId="6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/>
    </xf>
    <xf numFmtId="0" fontId="17" fillId="0" borderId="0" xfId="0" applyFont="1" applyAlignment="1">
      <alignment horizontal="right"/>
    </xf>
    <xf numFmtId="182" fontId="9" fillId="0" borderId="75" xfId="1" applyNumberFormat="1" applyFont="1" applyBorder="1" applyAlignment="1">
      <alignment horizontal="left" vertical="center"/>
    </xf>
    <xf numFmtId="182" fontId="9" fillId="0" borderId="79" xfId="1" applyNumberFormat="1" applyFont="1" applyBorder="1" applyAlignment="1">
      <alignment horizontal="left" vertical="center"/>
    </xf>
    <xf numFmtId="179" fontId="9" fillId="2" borderId="0" xfId="1" applyNumberFormat="1" applyFont="1" applyFill="1" applyAlignment="1" applyProtection="1">
      <alignment horizontal="right" vertical="center" shrinkToFit="1"/>
      <protection locked="0"/>
    </xf>
    <xf numFmtId="182" fontId="9" fillId="0" borderId="86" xfId="1" applyNumberFormat="1" applyFont="1" applyBorder="1" applyAlignment="1">
      <alignment horizontal="left" vertical="center"/>
    </xf>
    <xf numFmtId="184" fontId="6" fillId="0" borderId="6" xfId="1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183" fontId="5" fillId="0" borderId="6" xfId="1" applyNumberFormat="1" applyFont="1" applyBorder="1" applyAlignment="1">
      <alignment horizontal="right" vertical="center" shrinkToFit="1"/>
    </xf>
    <xf numFmtId="185" fontId="5" fillId="0" borderId="0" xfId="1" applyNumberFormat="1" applyFont="1" applyAlignment="1">
      <alignment horizontal="center" vertical="center"/>
    </xf>
    <xf numFmtId="181" fontId="5" fillId="0" borderId="6" xfId="1" applyNumberFormat="1" applyFont="1" applyBorder="1" applyAlignment="1">
      <alignment horizontal="right" vertical="center" shrinkToFit="1"/>
    </xf>
    <xf numFmtId="0" fontId="9" fillId="0" borderId="1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9" fillId="0" borderId="17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9" fillId="0" borderId="5" xfId="1" applyFont="1" applyBorder="1" applyAlignment="1">
      <alignment horizontal="centerContinuous" vertical="center"/>
    </xf>
    <xf numFmtId="0" fontId="9" fillId="0" borderId="7" xfId="1" applyFont="1" applyBorder="1" applyAlignment="1">
      <alignment horizontal="centerContinuous" vertical="center"/>
    </xf>
    <xf numFmtId="0" fontId="9" fillId="0" borderId="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2" borderId="42" xfId="1" applyFont="1" applyFill="1" applyBorder="1" applyAlignment="1" applyProtection="1">
      <alignment horizontal="right" vertical="center"/>
      <protection locked="0"/>
    </xf>
    <xf numFmtId="0" fontId="9" fillId="2" borderId="12" xfId="1" applyFont="1" applyFill="1" applyBorder="1" applyAlignment="1" applyProtection="1">
      <alignment horizontal="right" vertical="center"/>
      <protection locked="0"/>
    </xf>
    <xf numFmtId="0" fontId="9" fillId="0" borderId="13" xfId="1" applyFont="1" applyBorder="1" applyAlignment="1">
      <alignment horizontal="left" vertical="center" wrapText="1"/>
    </xf>
    <xf numFmtId="0" fontId="9" fillId="0" borderId="42" xfId="1" applyFont="1" applyBorder="1" applyAlignment="1">
      <alignment horizontal="right" vertical="center"/>
    </xf>
    <xf numFmtId="0" fontId="9" fillId="0" borderId="110" xfId="1" applyFont="1" applyBorder="1" applyAlignment="1">
      <alignment horizontal="left" vertical="center"/>
    </xf>
    <xf numFmtId="0" fontId="9" fillId="0" borderId="111" xfId="1" applyFont="1" applyBorder="1" applyAlignment="1">
      <alignment horizontal="right" vertical="center"/>
    </xf>
    <xf numFmtId="0" fontId="9" fillId="0" borderId="64" xfId="1" applyFont="1" applyBorder="1" applyAlignment="1">
      <alignment horizontal="left" vertical="center"/>
    </xf>
    <xf numFmtId="0" fontId="9" fillId="2" borderId="12" xfId="1" applyFont="1" applyFill="1" applyBorder="1" applyAlignment="1" applyProtection="1">
      <alignment horizontal="right" vertical="center" wrapText="1"/>
      <protection locked="0"/>
    </xf>
    <xf numFmtId="0" fontId="9" fillId="2" borderId="112" xfId="1" applyFont="1" applyFill="1" applyBorder="1" applyAlignment="1" applyProtection="1">
      <alignment horizontal="right" vertical="center"/>
      <protection locked="0"/>
    </xf>
    <xf numFmtId="0" fontId="9" fillId="0" borderId="110" xfId="1" applyFont="1" applyBorder="1" applyAlignment="1">
      <alignment horizontal="center" vertical="center"/>
    </xf>
    <xf numFmtId="0" fontId="9" fillId="2" borderId="46" xfId="1" applyFont="1" applyFill="1" applyBorder="1" applyAlignment="1" applyProtection="1">
      <alignment horizontal="right" vertical="center"/>
      <protection locked="0"/>
    </xf>
    <xf numFmtId="0" fontId="9" fillId="0" borderId="93" xfId="1" applyFont="1" applyBorder="1" applyAlignment="1">
      <alignment horizontal="center" vertical="center"/>
    </xf>
    <xf numFmtId="176" fontId="9" fillId="2" borderId="101" xfId="1" applyNumberFormat="1" applyFont="1" applyFill="1" applyBorder="1" applyAlignment="1" applyProtection="1">
      <alignment horizontal="right" vertical="center"/>
      <protection locked="0"/>
    </xf>
    <xf numFmtId="176" fontId="9" fillId="2" borderId="113" xfId="1" applyNumberFormat="1" applyFont="1" applyFill="1" applyBorder="1" applyAlignment="1" applyProtection="1">
      <alignment horizontal="right" vertical="center"/>
      <protection locked="0"/>
    </xf>
    <xf numFmtId="0" fontId="9" fillId="0" borderId="115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116" xfId="1" applyFont="1" applyBorder="1" applyAlignment="1">
      <alignment horizontal="center" vertical="center"/>
    </xf>
    <xf numFmtId="0" fontId="9" fillId="2" borderId="88" xfId="1" applyFont="1" applyFill="1" applyBorder="1" applyAlignment="1" applyProtection="1">
      <alignment horizontal="right" vertical="center"/>
      <protection locked="0"/>
    </xf>
    <xf numFmtId="0" fontId="9" fillId="0" borderId="89" xfId="1" applyFont="1" applyBorder="1" applyAlignment="1">
      <alignment horizontal="center" vertical="center"/>
    </xf>
    <xf numFmtId="176" fontId="9" fillId="2" borderId="116" xfId="1" applyNumberFormat="1" applyFont="1" applyFill="1" applyBorder="1" applyAlignment="1" applyProtection="1">
      <alignment horizontal="right" vertical="center"/>
      <protection locked="0"/>
    </xf>
    <xf numFmtId="0" fontId="9" fillId="0" borderId="118" xfId="1" applyFont="1" applyBorder="1" applyAlignment="1">
      <alignment horizontal="center" vertical="center"/>
    </xf>
    <xf numFmtId="0" fontId="9" fillId="0" borderId="119" xfId="1" applyFont="1" applyBorder="1" applyAlignment="1">
      <alignment horizontal="center" vertical="center" wrapText="1"/>
    </xf>
    <xf numFmtId="0" fontId="9" fillId="0" borderId="120" xfId="1" applyFont="1" applyBorder="1" applyAlignment="1">
      <alignment horizontal="center" vertical="center" wrapText="1"/>
    </xf>
    <xf numFmtId="0" fontId="9" fillId="0" borderId="121" xfId="1" applyFont="1" applyBorder="1" applyAlignment="1">
      <alignment horizontal="center" vertical="center"/>
    </xf>
    <xf numFmtId="0" fontId="9" fillId="0" borderId="122" xfId="1" applyFont="1" applyBorder="1" applyAlignment="1">
      <alignment horizontal="center" vertical="center"/>
    </xf>
    <xf numFmtId="176" fontId="9" fillId="0" borderId="114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Fill="1" applyAlignment="1">
      <alignment wrapText="1"/>
    </xf>
    <xf numFmtId="0" fontId="7" fillId="0" borderId="0" xfId="1" applyFont="1" applyAlignment="1">
      <alignment horizontal="center" vertical="center"/>
    </xf>
    <xf numFmtId="0" fontId="21" fillId="2" borderId="2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left" vertical="center"/>
    </xf>
    <xf numFmtId="0" fontId="21" fillId="2" borderId="123" xfId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left" vertical="center"/>
    </xf>
    <xf numFmtId="176" fontId="6" fillId="2" borderId="44" xfId="1" applyNumberFormat="1" applyFont="1" applyFill="1" applyBorder="1" applyAlignment="1" applyProtection="1">
      <alignment horizontal="right" vertical="center"/>
      <protection locked="0"/>
    </xf>
    <xf numFmtId="176" fontId="4" fillId="2" borderId="125" xfId="0" applyNumberFormat="1" applyFont="1" applyFill="1" applyBorder="1" applyAlignment="1" applyProtection="1">
      <alignment horizontal="right" vertical="center"/>
      <protection locked="0"/>
    </xf>
    <xf numFmtId="176" fontId="6" fillId="2" borderId="126" xfId="1" applyNumberFormat="1" applyFont="1" applyFill="1" applyBorder="1" applyAlignment="1" applyProtection="1">
      <alignment horizontal="right" vertical="center"/>
      <protection locked="0"/>
    </xf>
    <xf numFmtId="176" fontId="4" fillId="2" borderId="131" xfId="0" applyNumberFormat="1" applyFont="1" applyFill="1" applyBorder="1" applyAlignment="1" applyProtection="1">
      <alignment horizontal="right" vertical="center"/>
      <protection locked="0"/>
    </xf>
    <xf numFmtId="176" fontId="6" fillId="2" borderId="132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9" fillId="0" borderId="96" xfId="1" applyFont="1" applyBorder="1" applyAlignment="1">
      <alignment horizontal="left" vertical="center"/>
    </xf>
    <xf numFmtId="0" fontId="9" fillId="0" borderId="17" xfId="1" applyFont="1" applyFill="1" applyBorder="1" applyAlignment="1" applyProtection="1">
      <alignment horizontal="centerContinuous" vertical="center"/>
      <protection locked="0"/>
    </xf>
    <xf numFmtId="0" fontId="9" fillId="0" borderId="0" xfId="1" applyFont="1" applyAlignment="1">
      <alignment vertical="center"/>
    </xf>
    <xf numFmtId="0" fontId="22" fillId="0" borderId="0" xfId="1" applyFont="1"/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9" fillId="0" borderId="0" xfId="1" applyFont="1" applyBorder="1" applyAlignment="1">
      <alignment horizontal="left" vertical="center"/>
    </xf>
    <xf numFmtId="0" fontId="9" fillId="2" borderId="117" xfId="1" applyFont="1" applyFill="1" applyBorder="1" applyAlignment="1" applyProtection="1">
      <alignment horizontal="right" vertical="center" wrapText="1"/>
      <protection locked="0"/>
    </xf>
    <xf numFmtId="0" fontId="9" fillId="2" borderId="100" xfId="1" applyFont="1" applyFill="1" applyBorder="1" applyAlignment="1">
      <alignment horizontal="right" vertical="center"/>
    </xf>
    <xf numFmtId="0" fontId="23" fillId="0" borderId="0" xfId="1" applyFont="1"/>
    <xf numFmtId="0" fontId="24" fillId="0" borderId="0" xfId="0" applyFont="1" applyAlignment="1"/>
    <xf numFmtId="178" fontId="6" fillId="0" borderId="0" xfId="1" applyNumberFormat="1" applyFont="1" applyBorder="1" applyAlignment="1">
      <alignment vertical="center"/>
    </xf>
    <xf numFmtId="0" fontId="9" fillId="0" borderId="136" xfId="1" applyFont="1" applyBorder="1" applyAlignment="1">
      <alignment vertical="center"/>
    </xf>
    <xf numFmtId="0" fontId="9" fillId="0" borderId="138" xfId="1" applyFont="1" applyBorder="1" applyAlignment="1">
      <alignment vertical="center"/>
    </xf>
    <xf numFmtId="0" fontId="9" fillId="0" borderId="135" xfId="1" applyFont="1" applyBorder="1" applyAlignment="1">
      <alignment horizontal="right" vertical="center"/>
    </xf>
    <xf numFmtId="176" fontId="6" fillId="0" borderId="141" xfId="1" applyNumberFormat="1" applyFont="1" applyFill="1" applyBorder="1" applyAlignment="1" applyProtection="1">
      <alignment horizontal="right" vertical="center"/>
      <protection locked="0"/>
    </xf>
    <xf numFmtId="0" fontId="9" fillId="0" borderId="76" xfId="1" applyFont="1" applyBorder="1" applyAlignment="1">
      <alignment horizontal="center" vertical="center"/>
    </xf>
    <xf numFmtId="0" fontId="9" fillId="0" borderId="150" xfId="1" applyFont="1" applyBorder="1" applyAlignment="1">
      <alignment horizontal="center" vertical="center"/>
    </xf>
    <xf numFmtId="0" fontId="9" fillId="0" borderId="151" xfId="1" applyFont="1" applyBorder="1" applyAlignment="1">
      <alignment horizontal="left" vertical="center"/>
    </xf>
    <xf numFmtId="0" fontId="9" fillId="0" borderId="145" xfId="1" applyFont="1" applyBorder="1" applyAlignment="1">
      <alignment horizontal="left" vertical="center"/>
    </xf>
    <xf numFmtId="0" fontId="9" fillId="0" borderId="54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0" fontId="18" fillId="0" borderId="0" xfId="1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7" fillId="0" borderId="8" xfId="1" applyFont="1" applyBorder="1"/>
    <xf numFmtId="0" fontId="7" fillId="0" borderId="10" xfId="1" applyFont="1" applyBorder="1"/>
    <xf numFmtId="0" fontId="7" fillId="0" borderId="66" xfId="1" applyFont="1" applyBorder="1"/>
    <xf numFmtId="0" fontId="7" fillId="0" borderId="9" xfId="1" applyFont="1" applyBorder="1"/>
    <xf numFmtId="0" fontId="7" fillId="0" borderId="105" xfId="1" applyFont="1" applyBorder="1"/>
    <xf numFmtId="0" fontId="7" fillId="0" borderId="107" xfId="1" applyFont="1" applyBorder="1"/>
    <xf numFmtId="0" fontId="7" fillId="0" borderId="158" xfId="1" applyFont="1" applyBorder="1"/>
    <xf numFmtId="0" fontId="17" fillId="0" borderId="158" xfId="0" applyFont="1" applyBorder="1">
      <alignment vertical="center"/>
    </xf>
    <xf numFmtId="0" fontId="7" fillId="0" borderId="103" xfId="1" applyFont="1" applyBorder="1"/>
    <xf numFmtId="0" fontId="7" fillId="0" borderId="91" xfId="1" applyFont="1" applyBorder="1"/>
    <xf numFmtId="0" fontId="17" fillId="0" borderId="91" xfId="0" applyFont="1" applyBorder="1">
      <alignment vertical="center"/>
    </xf>
    <xf numFmtId="0" fontId="7" fillId="0" borderId="160" xfId="1" applyFont="1" applyBorder="1"/>
    <xf numFmtId="0" fontId="7" fillId="0" borderId="92" xfId="1" applyFont="1" applyBorder="1"/>
    <xf numFmtId="0" fontId="7" fillId="0" borderId="0" xfId="1" applyFont="1"/>
    <xf numFmtId="0" fontId="7" fillId="0" borderId="45" xfId="1" applyFont="1" applyBorder="1"/>
    <xf numFmtId="0" fontId="27" fillId="0" borderId="0" xfId="1" applyFont="1"/>
    <xf numFmtId="0" fontId="7" fillId="0" borderId="82" xfId="1" applyFont="1" applyBorder="1"/>
    <xf numFmtId="0" fontId="17" fillId="0" borderId="82" xfId="0" applyFont="1" applyBorder="1">
      <alignment vertical="center"/>
    </xf>
    <xf numFmtId="0" fontId="7" fillId="0" borderId="134" xfId="1" applyFont="1" applyBorder="1"/>
    <xf numFmtId="0" fontId="7" fillId="0" borderId="17" xfId="1" applyFont="1" applyBorder="1"/>
    <xf numFmtId="0" fontId="7" fillId="0" borderId="93" xfId="1" applyFont="1" applyBorder="1"/>
    <xf numFmtId="0" fontId="5" fillId="0" borderId="7" xfId="1" applyFont="1" applyBorder="1" applyAlignment="1">
      <alignment horizontal="center"/>
    </xf>
    <xf numFmtId="0" fontId="28" fillId="0" borderId="0" xfId="1" applyFont="1"/>
    <xf numFmtId="0" fontId="0" fillId="0" borderId="42" xfId="0" applyBorder="1">
      <alignment vertical="center"/>
    </xf>
    <xf numFmtId="0" fontId="25" fillId="0" borderId="45" xfId="1" applyFont="1" applyBorder="1" applyAlignment="1">
      <alignment horizontal="right" vertical="center" shrinkToFit="1"/>
    </xf>
    <xf numFmtId="0" fontId="9" fillId="0" borderId="7" xfId="1" applyFont="1" applyBorder="1" applyAlignment="1">
      <alignment horizontal="right" vertical="center"/>
    </xf>
    <xf numFmtId="184" fontId="6" fillId="0" borderId="49" xfId="1" applyNumberFormat="1" applyFont="1" applyBorder="1" applyAlignment="1">
      <alignment horizontal="right" vertical="center"/>
    </xf>
    <xf numFmtId="0" fontId="9" fillId="0" borderId="153" xfId="0" applyFont="1" applyBorder="1" applyAlignment="1">
      <alignment horizontal="right" vertical="center"/>
    </xf>
    <xf numFmtId="0" fontId="9" fillId="0" borderId="110" xfId="0" applyFont="1" applyBorder="1" applyAlignment="1">
      <alignment horizontal="right" vertical="center"/>
    </xf>
    <xf numFmtId="0" fontId="9" fillId="0" borderId="58" xfId="0" applyFont="1" applyBorder="1" applyAlignment="1">
      <alignment horizontal="right" vertical="center"/>
    </xf>
    <xf numFmtId="0" fontId="9" fillId="0" borderId="64" xfId="0" applyFont="1" applyBorder="1" applyAlignment="1">
      <alignment horizontal="right" vertical="center"/>
    </xf>
    <xf numFmtId="186" fontId="9" fillId="0" borderId="152" xfId="1" applyNumberFormat="1" applyFont="1" applyBorder="1" applyAlignment="1">
      <alignment horizontal="right" vertical="center"/>
    </xf>
    <xf numFmtId="186" fontId="9" fillId="0" borderId="147" xfId="1" applyNumberFormat="1" applyFont="1" applyBorder="1" applyAlignment="1">
      <alignment horizontal="right" vertical="center"/>
    </xf>
    <xf numFmtId="186" fontId="9" fillId="0" borderId="57" xfId="1" applyNumberFormat="1" applyFont="1" applyBorder="1" applyAlignment="1">
      <alignment horizontal="right" vertical="center"/>
    </xf>
    <xf numFmtId="186" fontId="9" fillId="0" borderId="63" xfId="1" applyNumberFormat="1" applyFont="1" applyBorder="1" applyAlignment="1">
      <alignment horizontal="right" vertical="center"/>
    </xf>
    <xf numFmtId="187" fontId="9" fillId="2" borderId="74" xfId="1" applyNumberFormat="1" applyFont="1" applyFill="1" applyBorder="1" applyAlignment="1" applyProtection="1">
      <alignment horizontal="right" vertical="center" shrinkToFit="1"/>
      <protection locked="0"/>
    </xf>
    <xf numFmtId="187" fontId="9" fillId="2" borderId="78" xfId="1" applyNumberFormat="1" applyFont="1" applyFill="1" applyBorder="1" applyAlignment="1" applyProtection="1">
      <alignment horizontal="right" vertical="center" shrinkToFit="1"/>
      <protection locked="0"/>
    </xf>
    <xf numFmtId="0" fontId="5" fillId="2" borderId="6" xfId="1" applyNumberFormat="1" applyFont="1" applyFill="1" applyBorder="1" applyAlignment="1">
      <alignment horizontal="right"/>
    </xf>
    <xf numFmtId="0" fontId="9" fillId="2" borderId="46" xfId="0" applyFont="1" applyFill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2" xfId="1" applyFont="1" applyBorder="1" applyAlignment="1">
      <alignment horizontal="right" vertical="center"/>
    </xf>
    <xf numFmtId="0" fontId="9" fillId="0" borderId="106" xfId="1" applyFont="1" applyBorder="1" applyAlignment="1">
      <alignment horizontal="right" vertical="center"/>
    </xf>
    <xf numFmtId="0" fontId="9" fillId="0" borderId="45" xfId="1" applyFont="1" applyBorder="1" applyAlignment="1">
      <alignment horizontal="left" vertical="center"/>
    </xf>
    <xf numFmtId="0" fontId="9" fillId="0" borderId="109" xfId="1" applyFont="1" applyBorder="1" applyAlignment="1">
      <alignment horizontal="left" vertical="center"/>
    </xf>
    <xf numFmtId="0" fontId="9" fillId="0" borderId="139" xfId="1" applyFont="1" applyBorder="1" applyAlignment="1">
      <alignment horizontal="center" vertical="center"/>
    </xf>
    <xf numFmtId="0" fontId="9" fillId="0" borderId="101" xfId="1" applyFont="1" applyBorder="1" applyAlignment="1">
      <alignment horizontal="center" vertical="center"/>
    </xf>
    <xf numFmtId="0" fontId="9" fillId="0" borderId="140" xfId="1" applyFont="1" applyBorder="1" applyAlignment="1">
      <alignment horizontal="center" vertical="center"/>
    </xf>
    <xf numFmtId="0" fontId="4" fillId="0" borderId="17" xfId="1" applyFont="1" applyFill="1" applyBorder="1" applyAlignment="1">
      <alignment horizontal="left" wrapText="1"/>
    </xf>
    <xf numFmtId="0" fontId="9" fillId="0" borderId="133" xfId="0" applyFont="1" applyBorder="1" applyAlignment="1">
      <alignment horizontal="left" vertical="center"/>
    </xf>
    <xf numFmtId="0" fontId="9" fillId="0" borderId="134" xfId="0" applyFont="1" applyBorder="1" applyAlignment="1">
      <alignment horizontal="left" vertical="center"/>
    </xf>
    <xf numFmtId="0" fontId="9" fillId="0" borderId="71" xfId="1" applyFont="1" applyBorder="1" applyAlignment="1">
      <alignment horizontal="left" vertical="center"/>
    </xf>
    <xf numFmtId="0" fontId="9" fillId="0" borderId="72" xfId="1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 wrapText="1"/>
    </xf>
    <xf numFmtId="0" fontId="9" fillId="0" borderId="42" xfId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176" fontId="6" fillId="2" borderId="32" xfId="1" applyNumberFormat="1" applyFont="1" applyFill="1" applyBorder="1" applyAlignment="1" applyProtection="1">
      <alignment horizontal="right" vertical="center"/>
      <protection locked="0"/>
    </xf>
    <xf numFmtId="176" fontId="4" fillId="2" borderId="31" xfId="0" applyNumberFormat="1" applyFont="1" applyFill="1" applyBorder="1" applyAlignment="1" applyProtection="1">
      <alignment horizontal="right" vertical="center"/>
      <protection locked="0"/>
    </xf>
    <xf numFmtId="176" fontId="6" fillId="0" borderId="34" xfId="1" applyNumberFormat="1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9" fillId="0" borderId="28" xfId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6" fontId="9" fillId="0" borderId="36" xfId="1" applyNumberFormat="1" applyFont="1" applyBorder="1" applyAlignment="1">
      <alignment horizontal="right" vertical="center"/>
    </xf>
    <xf numFmtId="176" fontId="4" fillId="0" borderId="37" xfId="0" applyNumberFormat="1" applyFont="1" applyBorder="1" applyAlignment="1">
      <alignment horizontal="right" vertical="center"/>
    </xf>
    <xf numFmtId="176" fontId="9" fillId="0" borderId="38" xfId="1" applyNumberFormat="1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176" fontId="6" fillId="2" borderId="127" xfId="1" applyNumberFormat="1" applyFont="1" applyFill="1" applyBorder="1" applyAlignment="1" applyProtection="1">
      <alignment horizontal="right" vertical="center"/>
      <protection locked="0"/>
    </xf>
    <xf numFmtId="176" fontId="4" fillId="2" borderId="128" xfId="0" applyNumberFormat="1" applyFont="1" applyFill="1" applyBorder="1" applyAlignment="1" applyProtection="1">
      <alignment horizontal="right" vertical="center"/>
      <protection locked="0"/>
    </xf>
    <xf numFmtId="176" fontId="6" fillId="0" borderId="124" xfId="1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9" fillId="0" borderId="108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9" fillId="0" borderId="23" xfId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9" fillId="0" borderId="129" xfId="1" applyFont="1" applyBorder="1" applyAlignment="1">
      <alignment horizontal="center" vertical="center"/>
    </xf>
    <xf numFmtId="0" fontId="4" fillId="0" borderId="130" xfId="0" applyFont="1" applyBorder="1" applyAlignment="1">
      <alignment horizontal="center" vertical="center"/>
    </xf>
    <xf numFmtId="176" fontId="6" fillId="0" borderId="142" xfId="1" applyNumberFormat="1" applyFont="1" applyFill="1" applyBorder="1" applyAlignment="1" applyProtection="1">
      <alignment horizontal="right" vertical="center"/>
      <protection locked="0"/>
    </xf>
    <xf numFmtId="176" fontId="4" fillId="0" borderId="143" xfId="0" applyNumberFormat="1" applyFont="1" applyFill="1" applyBorder="1" applyAlignment="1" applyProtection="1">
      <alignment horizontal="right" vertical="center"/>
      <protection locked="0"/>
    </xf>
    <xf numFmtId="176" fontId="6" fillId="0" borderId="26" xfId="1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9" fillId="0" borderId="45" xfId="1" applyFont="1" applyBorder="1" applyAlignment="1">
      <alignment horizontal="center" vertical="center"/>
    </xf>
    <xf numFmtId="0" fontId="9" fillId="0" borderId="102" xfId="1" applyFont="1" applyBorder="1" applyAlignment="1">
      <alignment horizontal="center" vertical="center" wrapText="1"/>
    </xf>
    <xf numFmtId="0" fontId="9" fillId="0" borderId="103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108" xfId="1" applyFont="1" applyBorder="1" applyAlignment="1">
      <alignment horizontal="center" vertical="center" wrapText="1"/>
    </xf>
    <xf numFmtId="0" fontId="9" fillId="0" borderId="117" xfId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9" fillId="0" borderId="106" xfId="1" applyFont="1" applyBorder="1" applyAlignment="1">
      <alignment horizontal="center" vertical="center"/>
    </xf>
    <xf numFmtId="0" fontId="9" fillId="0" borderId="107" xfId="1" applyFont="1" applyBorder="1" applyAlignment="1">
      <alignment horizontal="center" vertical="center"/>
    </xf>
    <xf numFmtId="58" fontId="7" fillId="2" borderId="0" xfId="1" applyNumberFormat="1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7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/>
    </xf>
    <xf numFmtId="0" fontId="7" fillId="0" borderId="65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04" xfId="1" applyFont="1" applyBorder="1" applyAlignment="1">
      <alignment horizontal="center"/>
    </xf>
    <xf numFmtId="0" fontId="7" fillId="0" borderId="105" xfId="1" applyFont="1" applyBorder="1" applyAlignment="1">
      <alignment horizontal="center"/>
    </xf>
    <xf numFmtId="0" fontId="7" fillId="0" borderId="68" xfId="1" applyFont="1" applyBorder="1" applyAlignment="1">
      <alignment horizontal="center"/>
    </xf>
    <xf numFmtId="0" fontId="7" fillId="0" borderId="67" xfId="1" applyFont="1" applyBorder="1" applyAlignment="1">
      <alignment horizontal="center"/>
    </xf>
    <xf numFmtId="0" fontId="7" fillId="0" borderId="94" xfId="1" applyFont="1" applyBorder="1" applyAlignment="1">
      <alignment horizontal="center"/>
    </xf>
    <xf numFmtId="0" fontId="7" fillId="0" borderId="95" xfId="1" applyFont="1" applyBorder="1" applyAlignment="1">
      <alignment horizontal="center"/>
    </xf>
    <xf numFmtId="0" fontId="25" fillId="0" borderId="17" xfId="1" applyFont="1" applyBorder="1" applyAlignment="1">
      <alignment horizontal="center" vertical="center" shrinkToFit="1"/>
    </xf>
    <xf numFmtId="0" fontId="25" fillId="0" borderId="93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7" fillId="0" borderId="154" xfId="1" applyFont="1" applyBorder="1" applyAlignment="1">
      <alignment horizontal="center" vertical="center"/>
    </xf>
    <xf numFmtId="0" fontId="7" fillId="0" borderId="155" xfId="1" applyFont="1" applyBorder="1" applyAlignment="1">
      <alignment horizontal="center" vertical="center"/>
    </xf>
    <xf numFmtId="0" fontId="7" fillId="0" borderId="156" xfId="1" applyFont="1" applyBorder="1" applyAlignment="1">
      <alignment horizontal="center" vertical="center"/>
    </xf>
    <xf numFmtId="0" fontId="7" fillId="0" borderId="15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7" xfId="1" applyFont="1" applyBorder="1" applyAlignment="1">
      <alignment horizontal="center" vertical="center"/>
    </xf>
    <xf numFmtId="0" fontId="7" fillId="0" borderId="159" xfId="1" applyFont="1" applyBorder="1" applyAlignment="1">
      <alignment horizontal="center"/>
    </xf>
    <xf numFmtId="0" fontId="7" fillId="0" borderId="158" xfId="1" applyFont="1" applyBorder="1" applyAlignment="1">
      <alignment horizontal="center"/>
    </xf>
    <xf numFmtId="0" fontId="7" fillId="0" borderId="90" xfId="1" applyFont="1" applyBorder="1" applyAlignment="1">
      <alignment horizontal="center"/>
    </xf>
    <xf numFmtId="0" fontId="7" fillId="0" borderId="91" xfId="1" applyFont="1" applyBorder="1" applyAlignment="1">
      <alignment horizontal="center"/>
    </xf>
    <xf numFmtId="0" fontId="5" fillId="0" borderId="106" xfId="1" applyFont="1" applyBorder="1" applyAlignment="1">
      <alignment horizontal="left" shrinkToFit="1"/>
    </xf>
    <xf numFmtId="0" fontId="5" fillId="0" borderId="105" xfId="1" applyFont="1" applyBorder="1" applyAlignment="1">
      <alignment horizontal="left" shrinkToFit="1"/>
    </xf>
    <xf numFmtId="0" fontId="5" fillId="0" borderId="161" xfId="1" applyFont="1" applyBorder="1" applyAlignment="1">
      <alignment horizontal="left" shrinkToFit="1"/>
    </xf>
    <xf numFmtId="0" fontId="7" fillId="0" borderId="162" xfId="1" applyFont="1" applyBorder="1" applyAlignment="1">
      <alignment horizontal="center" vertical="center"/>
    </xf>
    <xf numFmtId="0" fontId="7" fillId="0" borderId="163" xfId="1" applyFont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187" fontId="6" fillId="2" borderId="49" xfId="0" applyNumberFormat="1" applyFont="1" applyFill="1" applyBorder="1" applyProtection="1">
      <alignment vertical="center"/>
      <protection locked="0"/>
    </xf>
    <xf numFmtId="187" fontId="6" fillId="2" borderId="6" xfId="0" applyNumberFormat="1" applyFont="1" applyFill="1" applyBorder="1" applyProtection="1">
      <alignment vertical="center"/>
      <protection locked="0"/>
    </xf>
    <xf numFmtId="0" fontId="7" fillId="0" borderId="84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9" fillId="0" borderId="148" xfId="1" applyFont="1" applyBorder="1" applyAlignment="1">
      <alignment horizontal="center" vertical="center"/>
    </xf>
    <xf numFmtId="0" fontId="6" fillId="0" borderId="149" xfId="0" applyFont="1" applyBorder="1" applyAlignment="1">
      <alignment horizontal="center" vertical="center"/>
    </xf>
    <xf numFmtId="1" fontId="9" fillId="0" borderId="65" xfId="1" applyNumberFormat="1" applyFont="1" applyBorder="1" applyAlignment="1">
      <alignment horizontal="right" vertical="center" shrinkToFit="1"/>
    </xf>
    <xf numFmtId="1" fontId="9" fillId="0" borderId="10" xfId="1" applyNumberFormat="1" applyFont="1" applyBorder="1" applyAlignment="1">
      <alignment horizontal="right" vertical="center" shrinkToFit="1"/>
    </xf>
    <xf numFmtId="0" fontId="9" fillId="0" borderId="52" xfId="1" applyFont="1" applyBorder="1" applyAlignment="1">
      <alignment horizontal="center" vertical="center" wrapText="1"/>
    </xf>
    <xf numFmtId="0" fontId="4" fillId="0" borderId="76" xfId="0" applyFont="1" applyBorder="1">
      <alignment vertical="center"/>
    </xf>
    <xf numFmtId="0" fontId="4" fillId="0" borderId="83" xfId="0" applyFont="1" applyBorder="1">
      <alignment vertical="center"/>
    </xf>
    <xf numFmtId="0" fontId="4" fillId="2" borderId="6" xfId="0" applyFont="1" applyFill="1" applyBorder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0" fontId="9" fillId="0" borderId="49" xfId="1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9" fillId="0" borderId="144" xfId="1" applyFont="1" applyBorder="1" applyAlignment="1">
      <alignment horizontal="center" vertical="center"/>
    </xf>
    <xf numFmtId="0" fontId="6" fillId="0" borderId="145" xfId="0" applyFont="1" applyBorder="1" applyAlignment="1">
      <alignment horizontal="center" vertical="center"/>
    </xf>
    <xf numFmtId="0" fontId="9" fillId="0" borderId="146" xfId="1" applyFont="1" applyBorder="1" applyAlignment="1">
      <alignment horizontal="right" vertical="center"/>
    </xf>
    <xf numFmtId="0" fontId="6" fillId="0" borderId="145" xfId="0" applyFont="1" applyBorder="1">
      <alignment vertical="center"/>
    </xf>
    <xf numFmtId="0" fontId="9" fillId="0" borderId="53" xfId="1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9" fillId="0" borderId="56" xfId="1" applyFont="1" applyBorder="1" applyAlignment="1">
      <alignment horizontal="right" vertical="center"/>
    </xf>
    <xf numFmtId="0" fontId="6" fillId="0" borderId="54" xfId="0" applyFont="1" applyBorder="1">
      <alignment vertical="center"/>
    </xf>
    <xf numFmtId="0" fontId="9" fillId="0" borderId="59" xfId="1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9" fillId="0" borderId="62" xfId="1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9" fillId="2" borderId="137" xfId="1" applyFont="1" applyFill="1" applyBorder="1" applyAlignment="1">
      <alignment horizontal="right" vertical="center"/>
    </xf>
    <xf numFmtId="0" fontId="19" fillId="0" borderId="0" xfId="0" applyFont="1" applyBorder="1" applyAlignment="1">
      <alignment vertical="center"/>
    </xf>
  </cellXfs>
  <cellStyles count="2">
    <cellStyle name="標準" xfId="0" builtinId="0"/>
    <cellStyle name="標準_最低基準FM" xfId="1" xr:uid="{00000000-0005-0000-0000-000002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16</xdr:row>
      <xdr:rowOff>0</xdr:rowOff>
    </xdr:from>
    <xdr:to>
      <xdr:col>8</xdr:col>
      <xdr:colOff>9525</xdr:colOff>
      <xdr:row>16</xdr:row>
      <xdr:rowOff>619125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8696325" y="5695950"/>
          <a:ext cx="1733550" cy="619125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9525</xdr:colOff>
      <xdr:row>16</xdr:row>
      <xdr:rowOff>619125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>
          <a:off x="8696325" y="5695950"/>
          <a:ext cx="1733550" cy="619125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7620</xdr:colOff>
      <xdr:row>17</xdr:row>
      <xdr:rowOff>495300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1C1570CE-F149-49F5-9D2D-24E5A72B3C46}"/>
            </a:ext>
          </a:extLst>
        </xdr:cNvPr>
        <xdr:cNvSpPr>
          <a:spLocks noChangeShapeType="1"/>
        </xdr:cNvSpPr>
      </xdr:nvSpPr>
      <xdr:spPr bwMode="auto">
        <a:xfrm flipH="1">
          <a:off x="7856220" y="6065520"/>
          <a:ext cx="1562100" cy="4953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7620</xdr:colOff>
      <xdr:row>17</xdr:row>
      <xdr:rowOff>495300</xdr:rowOff>
    </xdr:to>
    <xdr:sp macro="" textlink="">
      <xdr:nvSpPr>
        <xdr:cNvPr id="21" name="Line 1">
          <a:extLst>
            <a:ext uri="{FF2B5EF4-FFF2-40B4-BE49-F238E27FC236}">
              <a16:creationId xmlns:a16="http://schemas.microsoft.com/office/drawing/2014/main" id="{BD74EC8E-9C5C-4850-9C12-F189599A4961}"/>
            </a:ext>
          </a:extLst>
        </xdr:cNvPr>
        <xdr:cNvSpPr>
          <a:spLocks noChangeShapeType="1"/>
        </xdr:cNvSpPr>
      </xdr:nvSpPr>
      <xdr:spPr bwMode="auto">
        <a:xfrm flipH="1">
          <a:off x="7856220" y="6065520"/>
          <a:ext cx="1562100" cy="4953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34</xdr:row>
      <xdr:rowOff>66131</xdr:rowOff>
    </xdr:from>
    <xdr:to>
      <xdr:col>7</xdr:col>
      <xdr:colOff>217169</xdr:colOff>
      <xdr:row>37</xdr:row>
      <xdr:rowOff>299358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38DD085E-4904-4166-917D-0EA574D65FAE}"/>
            </a:ext>
          </a:extLst>
        </xdr:cNvPr>
        <xdr:cNvSpPr>
          <a:spLocks/>
        </xdr:cNvSpPr>
      </xdr:nvSpPr>
      <xdr:spPr bwMode="auto">
        <a:xfrm>
          <a:off x="7946571" y="10911024"/>
          <a:ext cx="121919" cy="1906905"/>
        </a:xfrm>
        <a:prstGeom prst="rightBrace">
          <a:avLst>
            <a:gd name="adj1" fmla="val 6880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44450</xdr:colOff>
      <xdr:row>27</xdr:row>
      <xdr:rowOff>41276</xdr:rowOff>
    </xdr:from>
    <xdr:to>
      <xdr:col>7</xdr:col>
      <xdr:colOff>149678</xdr:colOff>
      <xdr:row>28</xdr:row>
      <xdr:rowOff>272144</xdr:rowOff>
    </xdr:to>
    <xdr:sp macro="" textlink="">
      <xdr:nvSpPr>
        <xdr:cNvPr id="23" name="AutoShape 5">
          <a:extLst>
            <a:ext uri="{FF2B5EF4-FFF2-40B4-BE49-F238E27FC236}">
              <a16:creationId xmlns:a16="http://schemas.microsoft.com/office/drawing/2014/main" id="{4848A45C-8BB4-49C1-AE43-F12FBAD3C50B}"/>
            </a:ext>
          </a:extLst>
        </xdr:cNvPr>
        <xdr:cNvSpPr>
          <a:spLocks/>
        </xdr:cNvSpPr>
      </xdr:nvSpPr>
      <xdr:spPr bwMode="auto">
        <a:xfrm>
          <a:off x="8004629" y="11158312"/>
          <a:ext cx="105228" cy="543832"/>
        </a:xfrm>
        <a:prstGeom prst="rightBrace">
          <a:avLst>
            <a:gd name="adj1" fmla="val 5352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40821</xdr:colOff>
      <xdr:row>30</xdr:row>
      <xdr:rowOff>54429</xdr:rowOff>
    </xdr:from>
    <xdr:to>
      <xdr:col>7</xdr:col>
      <xdr:colOff>190499</xdr:colOff>
      <xdr:row>33</xdr:row>
      <xdr:rowOff>254000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648AA976-3D26-4B2F-9A73-0A5F8EA2AB4C}"/>
            </a:ext>
          </a:extLst>
        </xdr:cNvPr>
        <xdr:cNvSpPr>
          <a:spLocks/>
        </xdr:cNvSpPr>
      </xdr:nvSpPr>
      <xdr:spPr bwMode="auto">
        <a:xfrm>
          <a:off x="8001000" y="11797393"/>
          <a:ext cx="149678" cy="1138464"/>
        </a:xfrm>
        <a:prstGeom prst="rightBrace">
          <a:avLst>
            <a:gd name="adj1" fmla="val 5352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44450</xdr:colOff>
      <xdr:row>28</xdr:row>
      <xdr:rowOff>41276</xdr:rowOff>
    </xdr:from>
    <xdr:to>
      <xdr:col>7</xdr:col>
      <xdr:colOff>149678</xdr:colOff>
      <xdr:row>29</xdr:row>
      <xdr:rowOff>272144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85A0083B-5AEB-4158-B34E-0DB1400A98C9}"/>
            </a:ext>
          </a:extLst>
        </xdr:cNvPr>
        <xdr:cNvSpPr>
          <a:spLocks/>
        </xdr:cNvSpPr>
      </xdr:nvSpPr>
      <xdr:spPr bwMode="auto">
        <a:xfrm>
          <a:off x="8080973" y="10955805"/>
          <a:ext cx="103323" cy="546538"/>
        </a:xfrm>
        <a:prstGeom prst="rightBrace">
          <a:avLst>
            <a:gd name="adj1" fmla="val 5352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R56"/>
  <sheetViews>
    <sheetView tabSelected="1" view="pageBreakPreview" zoomScale="85" zoomScaleNormal="50" zoomScaleSheetLayoutView="85" workbookViewId="0">
      <selection activeCell="R14" sqref="R14:S14"/>
    </sheetView>
  </sheetViews>
  <sheetFormatPr defaultColWidth="2.6640625" defaultRowHeight="12.6"/>
  <cols>
    <col min="1" max="1" width="15.6640625" style="1" customWidth="1"/>
    <col min="2" max="2" width="18.21875" style="1" customWidth="1"/>
    <col min="3" max="3" width="26.44140625" style="1" customWidth="1"/>
    <col min="4" max="4" width="14.33203125" style="1" customWidth="1"/>
    <col min="5" max="5" width="16.21875" style="1" customWidth="1"/>
    <col min="6" max="6" width="15.44140625" style="1" customWidth="1"/>
    <col min="7" max="7" width="11" style="1" customWidth="1"/>
    <col min="8" max="8" width="24.88671875" style="1" customWidth="1"/>
    <col min="9" max="10" width="22.6640625" style="1" customWidth="1"/>
    <col min="11" max="11" width="13.109375" style="1" customWidth="1"/>
    <col min="12" max="16384" width="2.6640625" style="1"/>
  </cols>
  <sheetData>
    <row r="1" spans="1:17" ht="27.75" customHeight="1" thickBot="1">
      <c r="D1" s="2"/>
      <c r="E1" s="3" t="s">
        <v>95</v>
      </c>
      <c r="I1" s="314" t="s">
        <v>57</v>
      </c>
      <c r="J1" s="315"/>
      <c r="K1" s="315"/>
      <c r="L1" s="316"/>
      <c r="M1" s="400"/>
      <c r="N1" s="185"/>
    </row>
    <row r="2" spans="1:17" ht="24.9" customHeight="1" thickBot="1">
      <c r="A2" s="4" t="s">
        <v>96</v>
      </c>
      <c r="I2" s="319" t="s">
        <v>58</v>
      </c>
      <c r="J2" s="320"/>
      <c r="K2" s="5" t="s">
        <v>0</v>
      </c>
    </row>
    <row r="3" spans="1:17" ht="30" customHeight="1" thickBot="1">
      <c r="A3" s="321" t="s">
        <v>1</v>
      </c>
      <c r="B3" s="322"/>
      <c r="C3" s="326"/>
      <c r="D3" s="327"/>
      <c r="E3" s="327"/>
      <c r="F3" s="328"/>
      <c r="G3" s="6"/>
      <c r="H3" s="7"/>
      <c r="I3" s="8"/>
      <c r="J3" s="8"/>
      <c r="K3" s="8"/>
      <c r="L3" s="8"/>
      <c r="M3" s="8"/>
      <c r="N3" s="8"/>
    </row>
    <row r="4" spans="1:17" ht="16.5" customHeight="1">
      <c r="A4" s="7"/>
      <c r="B4" s="7"/>
      <c r="C4" s="7"/>
      <c r="D4" s="7"/>
      <c r="E4" s="7"/>
      <c r="F4" s="7"/>
      <c r="G4" s="7"/>
      <c r="H4" s="7"/>
      <c r="I4" s="6"/>
      <c r="J4" s="6"/>
      <c r="K4" s="7"/>
      <c r="L4" s="8"/>
      <c r="M4" s="8"/>
      <c r="N4" s="8"/>
      <c r="O4" s="8"/>
      <c r="P4" s="8"/>
      <c r="Q4" s="8"/>
    </row>
    <row r="5" spans="1:17" s="135" customFormat="1" ht="12.6" customHeight="1" thickBot="1">
      <c r="A5" s="170"/>
      <c r="B5" s="7"/>
      <c r="C5" s="168"/>
      <c r="D5" s="168"/>
      <c r="E5" s="168"/>
      <c r="F5" s="170"/>
      <c r="G5" s="7"/>
      <c r="H5" s="7"/>
      <c r="I5" s="6"/>
      <c r="J5" s="6"/>
      <c r="K5" s="7"/>
      <c r="L5" s="8"/>
      <c r="M5" s="8"/>
      <c r="N5" s="8"/>
      <c r="O5" s="8"/>
      <c r="P5" s="8"/>
      <c r="Q5" s="8"/>
    </row>
    <row r="6" spans="1:17" s="135" customFormat="1" ht="32.4" customHeight="1" thickBot="1">
      <c r="A6" s="329" t="s">
        <v>71</v>
      </c>
      <c r="B6" s="329"/>
      <c r="C6" s="168" t="s">
        <v>72</v>
      </c>
      <c r="D6" s="168" t="s">
        <v>68</v>
      </c>
      <c r="E6" s="169"/>
      <c r="F6" s="170" t="s">
        <v>69</v>
      </c>
      <c r="G6" s="7"/>
      <c r="H6" s="7"/>
      <c r="I6" s="6"/>
      <c r="J6" s="6"/>
      <c r="K6" s="7"/>
      <c r="L6" s="8"/>
      <c r="M6" s="8"/>
      <c r="N6" s="8"/>
      <c r="O6" s="8"/>
      <c r="P6" s="8"/>
      <c r="Q6" s="8"/>
    </row>
    <row r="7" spans="1:17" s="135" customFormat="1" ht="30" customHeight="1" thickBot="1">
      <c r="A7" s="325"/>
      <c r="B7" s="325"/>
      <c r="C7" s="168" t="s">
        <v>67</v>
      </c>
      <c r="D7" s="168" t="s">
        <v>68</v>
      </c>
      <c r="E7" s="169"/>
      <c r="F7" s="170" t="s">
        <v>69</v>
      </c>
      <c r="G7" s="168"/>
      <c r="H7" s="9"/>
      <c r="I7" s="6"/>
      <c r="J7" s="6"/>
      <c r="K7" s="7"/>
      <c r="L7" s="8"/>
      <c r="M7" s="8"/>
      <c r="N7" s="8"/>
      <c r="O7" s="8"/>
      <c r="P7" s="8"/>
      <c r="Q7" s="8"/>
    </row>
    <row r="8" spans="1:17" s="135" customFormat="1" ht="30" customHeight="1" thickBot="1">
      <c r="A8" s="170"/>
      <c r="B8" s="168"/>
      <c r="C8" s="168" t="s">
        <v>70</v>
      </c>
      <c r="D8" s="168" t="s">
        <v>68</v>
      </c>
      <c r="E8" s="171"/>
      <c r="F8" s="170" t="s">
        <v>69</v>
      </c>
      <c r="G8" s="168"/>
      <c r="H8" s="9"/>
      <c r="I8" s="6"/>
      <c r="J8" s="6"/>
      <c r="K8" s="7"/>
      <c r="L8" s="8"/>
      <c r="M8" s="8"/>
      <c r="N8" s="8"/>
      <c r="O8" s="8"/>
      <c r="P8" s="8"/>
      <c r="Q8" s="8"/>
    </row>
    <row r="9" spans="1:17" ht="13.2" customHeight="1" thickBot="1">
      <c r="A9" s="10"/>
      <c r="B9" s="11"/>
      <c r="C9" s="11"/>
      <c r="D9" s="11"/>
      <c r="E9" s="11"/>
      <c r="F9" s="10"/>
      <c r="G9" s="11"/>
      <c r="H9" s="9"/>
      <c r="I9" s="6"/>
      <c r="J9" s="6"/>
      <c r="K9" s="7"/>
      <c r="L9" s="8"/>
      <c r="M9" s="8"/>
      <c r="N9" s="8"/>
      <c r="O9" s="8"/>
      <c r="P9" s="8"/>
      <c r="Q9" s="8"/>
    </row>
    <row r="10" spans="1:17" ht="24.9" customHeight="1" thickBot="1">
      <c r="A10" s="136" t="s">
        <v>2</v>
      </c>
      <c r="B10" s="137"/>
      <c r="C10" s="138" t="s">
        <v>3</v>
      </c>
      <c r="D10" s="323" t="s">
        <v>4</v>
      </c>
      <c r="E10" s="324"/>
      <c r="F10" s="323" t="s">
        <v>5</v>
      </c>
      <c r="G10" s="324"/>
      <c r="H10" s="156" t="s">
        <v>60</v>
      </c>
      <c r="I10" s="12"/>
      <c r="J10" s="12"/>
      <c r="K10" s="13"/>
      <c r="L10" s="14"/>
      <c r="M10" s="8"/>
      <c r="N10" s="8"/>
      <c r="O10" s="8"/>
      <c r="P10" s="8"/>
      <c r="Q10" s="8"/>
    </row>
    <row r="11" spans="1:17" s="129" customFormat="1" ht="49.2" customHeight="1">
      <c r="A11" s="317" t="s">
        <v>59</v>
      </c>
      <c r="B11" s="318"/>
      <c r="C11" s="157" t="str">
        <f>IF(D11&lt;=F11,"適","不適")</f>
        <v>不適</v>
      </c>
      <c r="D11" s="194">
        <v>1</v>
      </c>
      <c r="E11" s="192" t="s">
        <v>93</v>
      </c>
      <c r="F11" s="158"/>
      <c r="G11" s="159" t="s">
        <v>7</v>
      </c>
      <c r="H11" s="160"/>
      <c r="I11" s="15" t="s">
        <v>62</v>
      </c>
      <c r="J11" s="12"/>
      <c r="K11" s="13"/>
      <c r="L11" s="128"/>
      <c r="M11" s="8"/>
      <c r="N11" s="8"/>
      <c r="O11" s="8"/>
      <c r="P11" s="8"/>
      <c r="Q11" s="8"/>
    </row>
    <row r="12" spans="1:17" ht="50.25" customHeight="1">
      <c r="A12" s="270" t="s">
        <v>6</v>
      </c>
      <c r="B12" s="306"/>
      <c r="C12" s="127" t="str">
        <f>IF(D12&lt;=F12,"適","不適")</f>
        <v>適</v>
      </c>
      <c r="D12" s="399"/>
      <c r="E12" s="193" t="s">
        <v>94</v>
      </c>
      <c r="F12" s="141"/>
      <c r="G12" s="37" t="s">
        <v>7</v>
      </c>
      <c r="H12" s="153"/>
      <c r="I12" s="309" t="s">
        <v>63</v>
      </c>
      <c r="J12" s="311"/>
      <c r="K12" s="311"/>
      <c r="L12" s="17"/>
      <c r="M12" s="8"/>
      <c r="N12" s="8"/>
      <c r="O12" s="8"/>
      <c r="P12" s="8"/>
      <c r="Q12" s="8"/>
    </row>
    <row r="13" spans="1:17" ht="50.25" customHeight="1">
      <c r="A13" s="307" t="s">
        <v>84</v>
      </c>
      <c r="B13" s="308"/>
      <c r="C13" s="139" t="str">
        <f>IF(D13&lt;=F13,"適","不適")</f>
        <v>適</v>
      </c>
      <c r="D13" s="142"/>
      <c r="E13" s="143" t="s">
        <v>61</v>
      </c>
      <c r="F13" s="148"/>
      <c r="G13" s="126" t="s">
        <v>7</v>
      </c>
      <c r="H13" s="154"/>
      <c r="I13" s="12"/>
      <c r="J13" s="12"/>
      <c r="K13" s="16"/>
      <c r="L13" s="17"/>
      <c r="M13" s="8"/>
      <c r="N13" s="8"/>
      <c r="O13" s="8"/>
      <c r="P13" s="8"/>
      <c r="Q13" s="8"/>
    </row>
    <row r="14" spans="1:17" ht="50.25" customHeight="1">
      <c r="A14" s="312" t="s">
        <v>82</v>
      </c>
      <c r="B14" s="161" t="s">
        <v>64</v>
      </c>
      <c r="C14" s="257" t="str">
        <f>IF(D14&gt;(F14+F15+F16),"不適","適")</f>
        <v>適</v>
      </c>
      <c r="D14" s="253">
        <f>J35</f>
        <v>0</v>
      </c>
      <c r="E14" s="255" t="s">
        <v>83</v>
      </c>
      <c r="F14" s="187"/>
      <c r="G14" s="126" t="s">
        <v>7</v>
      </c>
      <c r="H14" s="154"/>
      <c r="I14" s="12"/>
      <c r="J14" s="12"/>
      <c r="K14" s="16"/>
      <c r="L14" s="17"/>
      <c r="M14" s="8"/>
      <c r="N14" s="8"/>
      <c r="O14" s="8"/>
      <c r="P14" s="8"/>
      <c r="Q14" s="8"/>
    </row>
    <row r="15" spans="1:17" ht="50.25" customHeight="1">
      <c r="A15" s="266"/>
      <c r="B15" s="162" t="s">
        <v>65</v>
      </c>
      <c r="C15" s="258"/>
      <c r="D15" s="253"/>
      <c r="E15" s="255"/>
      <c r="F15" s="148"/>
      <c r="G15" s="126" t="s">
        <v>7</v>
      </c>
      <c r="H15" s="154"/>
      <c r="I15" s="12"/>
      <c r="J15" s="12"/>
      <c r="K15" s="16"/>
      <c r="L15" s="17"/>
      <c r="M15" s="8"/>
      <c r="N15" s="8"/>
      <c r="O15" s="8"/>
      <c r="P15" s="8"/>
      <c r="Q15" s="8"/>
    </row>
    <row r="16" spans="1:17" ht="50.25" customHeight="1">
      <c r="A16" s="313"/>
      <c r="B16" s="163" t="s">
        <v>66</v>
      </c>
      <c r="C16" s="259"/>
      <c r="D16" s="254"/>
      <c r="E16" s="256"/>
      <c r="F16" s="148"/>
      <c r="G16" s="126" t="s">
        <v>7</v>
      </c>
      <c r="H16" s="154"/>
      <c r="I16" s="309"/>
      <c r="J16" s="310"/>
      <c r="K16" s="310"/>
      <c r="L16" s="17"/>
      <c r="M16" s="8"/>
      <c r="N16" s="8"/>
      <c r="O16" s="8"/>
      <c r="P16" s="8"/>
      <c r="Q16" s="8"/>
    </row>
    <row r="17" spans="1:18" ht="50.25" customHeight="1">
      <c r="A17" s="294" t="s">
        <v>9</v>
      </c>
      <c r="B17" s="164" t="s">
        <v>10</v>
      </c>
      <c r="C17" s="127" t="str">
        <f>IF(D17&lt;=F17,"適","不適")</f>
        <v>適</v>
      </c>
      <c r="D17" s="144">
        <f>+J40</f>
        <v>0</v>
      </c>
      <c r="E17" s="145" t="s">
        <v>8</v>
      </c>
      <c r="F17" s="149"/>
      <c r="G17" s="150" t="s">
        <v>7</v>
      </c>
      <c r="H17" s="166"/>
      <c r="I17" s="12"/>
      <c r="J17" s="12"/>
      <c r="K17" s="19"/>
      <c r="L17" s="20"/>
      <c r="M17" s="12"/>
      <c r="N17" s="8"/>
      <c r="O17" s="8"/>
      <c r="P17" s="8"/>
      <c r="Q17" s="8"/>
    </row>
    <row r="18" spans="1:18" ht="50.25" customHeight="1" thickBot="1">
      <c r="A18" s="268"/>
      <c r="B18" s="165" t="s">
        <v>12</v>
      </c>
      <c r="C18" s="140" t="str">
        <f>IF(D18+D17&lt;=F18+F17,"適","不適")</f>
        <v>適</v>
      </c>
      <c r="D18" s="146">
        <f>+J41</f>
        <v>0</v>
      </c>
      <c r="E18" s="147" t="s">
        <v>11</v>
      </c>
      <c r="F18" s="151"/>
      <c r="G18" s="152" t="s">
        <v>7</v>
      </c>
      <c r="H18" s="155"/>
      <c r="I18" s="12"/>
      <c r="J18" s="12"/>
      <c r="K18" s="16"/>
      <c r="L18" s="8"/>
      <c r="M18" s="12"/>
      <c r="N18" s="8"/>
      <c r="O18" s="8"/>
      <c r="P18" s="8"/>
      <c r="Q18" s="8"/>
    </row>
    <row r="19" spans="1:18" s="23" customFormat="1" ht="20.25" customHeight="1">
      <c r="A19" s="295"/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1"/>
      <c r="M19" s="22"/>
      <c r="N19" s="21"/>
      <c r="O19" s="21"/>
      <c r="P19" s="21"/>
      <c r="Q19" s="21"/>
    </row>
    <row r="20" spans="1:18" s="23" customFormat="1" ht="20.25" customHeight="1">
      <c r="A20" s="296"/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4"/>
      <c r="M20" s="22"/>
      <c r="N20" s="21"/>
      <c r="O20" s="21"/>
      <c r="P20" s="21"/>
      <c r="Q20" s="21"/>
    </row>
    <row r="21" spans="1:18" ht="20.25" customHeight="1">
      <c r="A21" s="25"/>
      <c r="B21" s="8"/>
      <c r="C21" s="8"/>
      <c r="D21" s="8"/>
      <c r="E21" s="8"/>
      <c r="F21" s="8"/>
      <c r="G21" s="26"/>
      <c r="H21" s="12"/>
      <c r="I21" s="12"/>
      <c r="J21" s="12"/>
      <c r="K21" s="8"/>
      <c r="L21" s="20"/>
      <c r="M21" s="8"/>
      <c r="N21" s="8"/>
      <c r="O21" s="8"/>
      <c r="P21" s="8"/>
      <c r="Q21" s="8"/>
    </row>
    <row r="22" spans="1:18" ht="40.5" customHeight="1" thickBot="1">
      <c r="A22" s="27" t="s">
        <v>13</v>
      </c>
      <c r="B22" s="12"/>
      <c r="C22" s="12"/>
      <c r="D22" s="12"/>
      <c r="E22" s="12"/>
      <c r="F22" s="12"/>
      <c r="G22" s="12"/>
      <c r="H22" s="167" t="s">
        <v>53</v>
      </c>
      <c r="I22" s="260" t="s">
        <v>144</v>
      </c>
      <c r="J22" s="260"/>
      <c r="K22" s="8"/>
      <c r="L22" s="20"/>
      <c r="M22" s="8"/>
      <c r="N22" s="8"/>
      <c r="O22" s="8"/>
      <c r="P22" s="8"/>
      <c r="Q22" s="8"/>
    </row>
    <row r="23" spans="1:18" ht="24.9" customHeight="1" thickBot="1">
      <c r="A23" s="28" t="s">
        <v>2</v>
      </c>
      <c r="B23" s="29"/>
      <c r="C23" s="30" t="s">
        <v>14</v>
      </c>
      <c r="D23" s="297" t="s">
        <v>15</v>
      </c>
      <c r="E23" s="298"/>
      <c r="F23" s="297" t="s">
        <v>16</v>
      </c>
      <c r="G23" s="298"/>
      <c r="H23" s="101" t="s">
        <v>52</v>
      </c>
      <c r="I23" s="31" t="s">
        <v>51</v>
      </c>
      <c r="J23" s="31" t="s">
        <v>17</v>
      </c>
      <c r="K23" s="297" t="s">
        <v>18</v>
      </c>
      <c r="L23" s="299"/>
      <c r="M23" s="8"/>
      <c r="N23" s="8"/>
      <c r="O23" s="8"/>
      <c r="P23" s="8"/>
      <c r="Q23" s="8"/>
    </row>
    <row r="24" spans="1:18" ht="24.9" customHeight="1">
      <c r="A24" s="300" t="s">
        <v>73</v>
      </c>
      <c r="B24" s="301"/>
      <c r="C24" s="195"/>
      <c r="D24" s="302"/>
      <c r="E24" s="303"/>
      <c r="F24" s="302"/>
      <c r="G24" s="303"/>
      <c r="H24" s="176"/>
      <c r="I24" s="177"/>
      <c r="J24" s="177"/>
      <c r="K24" s="304">
        <f>SUM(C24:J24)</f>
        <v>0</v>
      </c>
      <c r="L24" s="305"/>
      <c r="M24" s="8"/>
      <c r="N24" s="8"/>
      <c r="O24" s="8"/>
      <c r="P24" s="19"/>
      <c r="Q24" s="8"/>
    </row>
    <row r="25" spans="1:18" s="135" customFormat="1" ht="24.9" customHeight="1">
      <c r="A25" s="270" t="s">
        <v>74</v>
      </c>
      <c r="B25" s="267"/>
      <c r="C25" s="173"/>
      <c r="D25" s="290"/>
      <c r="E25" s="291"/>
      <c r="F25" s="290"/>
      <c r="G25" s="291"/>
      <c r="H25" s="174"/>
      <c r="I25" s="175"/>
      <c r="J25" s="175"/>
      <c r="K25" s="292">
        <f>SUM(C25:J25)</f>
        <v>0</v>
      </c>
      <c r="L25" s="293"/>
      <c r="M25" s="8"/>
      <c r="N25" s="8"/>
      <c r="O25" s="8"/>
      <c r="P25" s="133"/>
      <c r="Q25" s="8"/>
    </row>
    <row r="26" spans="1:18" ht="24.9" customHeight="1" thickBot="1">
      <c r="A26" s="284" t="s">
        <v>75</v>
      </c>
      <c r="B26" s="285"/>
      <c r="C26" s="32"/>
      <c r="D26" s="280"/>
      <c r="E26" s="281"/>
      <c r="F26" s="280"/>
      <c r="G26" s="281"/>
      <c r="H26" s="94"/>
      <c r="I26" s="33"/>
      <c r="J26" s="33"/>
      <c r="K26" s="282">
        <f>SUM(C26:J26)</f>
        <v>0</v>
      </c>
      <c r="L26" s="283"/>
      <c r="M26" s="8"/>
      <c r="N26" s="8"/>
      <c r="O26" s="8"/>
      <c r="P26" s="8"/>
      <c r="Q26" s="8"/>
    </row>
    <row r="27" spans="1:18" ht="24.9" customHeight="1" thickTop="1" thickBot="1">
      <c r="A27" s="68" t="s">
        <v>18</v>
      </c>
      <c r="B27" s="69"/>
      <c r="C27" s="70">
        <f t="shared" ref="C27:J27" si="0">SUM(C24:C26)</f>
        <v>0</v>
      </c>
      <c r="D27" s="286">
        <f t="shared" si="0"/>
        <v>0</v>
      </c>
      <c r="E27" s="287">
        <f t="shared" si="0"/>
        <v>0</v>
      </c>
      <c r="F27" s="288">
        <f t="shared" si="0"/>
        <v>0</v>
      </c>
      <c r="G27" s="287">
        <f t="shared" si="0"/>
        <v>0</v>
      </c>
      <c r="H27" s="102">
        <f>SUM(H24:H26)</f>
        <v>0</v>
      </c>
      <c r="I27" s="34">
        <f t="shared" si="0"/>
        <v>0</v>
      </c>
      <c r="J27" s="34">
        <f t="shared" si="0"/>
        <v>0</v>
      </c>
      <c r="K27" s="288">
        <f>SUM(K24:L26)</f>
        <v>0</v>
      </c>
      <c r="L27" s="289"/>
      <c r="M27" s="8"/>
      <c r="N27" s="8"/>
      <c r="O27" s="8"/>
      <c r="P27" s="8"/>
      <c r="Q27" s="8"/>
    </row>
    <row r="28" spans="1:18" ht="24.9" customHeight="1">
      <c r="A28" s="270" t="s">
        <v>45</v>
      </c>
      <c r="B28" s="271"/>
      <c r="C28" s="93" t="s">
        <v>19</v>
      </c>
      <c r="D28" s="71">
        <f>+C27</f>
        <v>0</v>
      </c>
      <c r="E28" s="58" t="s">
        <v>20</v>
      </c>
      <c r="F28" s="72">
        <f>ROUNDDOWN(D28/3,1)</f>
        <v>0</v>
      </c>
      <c r="G28" s="59" t="s">
        <v>7</v>
      </c>
      <c r="H28" s="58" t="s">
        <v>76</v>
      </c>
      <c r="I28" s="58"/>
      <c r="J28" s="86"/>
      <c r="K28" s="96"/>
      <c r="L28" s="89"/>
      <c r="M28" s="8"/>
      <c r="N28" s="8"/>
      <c r="O28" s="8"/>
      <c r="P28" s="8"/>
      <c r="Q28" s="8"/>
      <c r="R28" s="8"/>
    </row>
    <row r="29" spans="1:18" ht="24.9" customHeight="1">
      <c r="A29" s="270"/>
      <c r="B29" s="271"/>
      <c r="C29" s="93" t="s">
        <v>103</v>
      </c>
      <c r="D29" s="71">
        <f>D27</f>
        <v>0</v>
      </c>
      <c r="E29" s="172" t="str">
        <f>CONCATENATE("　人  /",E6," 　≒")</f>
        <v>　人  / 　≒</v>
      </c>
      <c r="F29" s="72">
        <f>ROUNDDOWN(D29/6,1)</f>
        <v>0</v>
      </c>
      <c r="G29" s="59" t="s">
        <v>7</v>
      </c>
      <c r="H29" s="58">
        <f>F28+F29+F30</f>
        <v>0</v>
      </c>
      <c r="I29" s="60" t="s">
        <v>78</v>
      </c>
      <c r="J29" s="87"/>
      <c r="K29" s="97"/>
      <c r="L29" s="90"/>
      <c r="M29" s="8"/>
      <c r="N29" s="8"/>
      <c r="O29" s="8"/>
      <c r="P29" s="8"/>
      <c r="Q29" s="8"/>
      <c r="R29" s="8"/>
    </row>
    <row r="30" spans="1:18" s="135" customFormat="1" ht="24.9" customHeight="1">
      <c r="A30" s="270"/>
      <c r="B30" s="271"/>
      <c r="C30" s="131" t="s">
        <v>102</v>
      </c>
      <c r="D30" s="71">
        <f>F27</f>
        <v>0</v>
      </c>
      <c r="E30" s="58" t="s">
        <v>21</v>
      </c>
      <c r="F30" s="72">
        <f>ROUNDDOWN(D30/6,1)</f>
        <v>0</v>
      </c>
      <c r="G30" s="59" t="s">
        <v>7</v>
      </c>
      <c r="H30" s="58"/>
      <c r="I30" s="60"/>
      <c r="J30" s="87"/>
      <c r="K30" s="97"/>
      <c r="L30" s="90"/>
      <c r="M30" s="8"/>
      <c r="N30" s="8"/>
      <c r="O30" s="8"/>
      <c r="P30" s="8"/>
      <c r="Q30" s="8"/>
      <c r="R30" s="8"/>
    </row>
    <row r="31" spans="1:18" ht="24.9" customHeight="1">
      <c r="A31" s="270"/>
      <c r="B31" s="271"/>
      <c r="C31" s="73" t="s">
        <v>46</v>
      </c>
      <c r="D31" s="103">
        <f>H27</f>
        <v>0</v>
      </c>
      <c r="E31" s="58" t="s">
        <v>21</v>
      </c>
      <c r="F31" s="72">
        <f>ROUNDDOWN(D31/6,1)</f>
        <v>0</v>
      </c>
      <c r="G31" s="59" t="s">
        <v>7</v>
      </c>
      <c r="I31" s="84" t="s">
        <v>77</v>
      </c>
      <c r="J31" s="87"/>
      <c r="K31" s="97"/>
      <c r="L31" s="90"/>
      <c r="M31" s="8"/>
      <c r="N31" s="8"/>
      <c r="O31" s="8"/>
      <c r="P31" s="8"/>
      <c r="Q31" s="8"/>
      <c r="R31" s="8"/>
    </row>
    <row r="32" spans="1:18" ht="24.9" customHeight="1">
      <c r="A32" s="270"/>
      <c r="B32" s="271"/>
      <c r="C32" s="278" t="s">
        <v>50</v>
      </c>
      <c r="D32" s="279"/>
      <c r="E32" s="58"/>
      <c r="F32" s="72"/>
      <c r="G32" s="59"/>
      <c r="H32" s="58" t="s">
        <v>79</v>
      </c>
      <c r="I32" s="84"/>
      <c r="J32" s="87"/>
      <c r="K32" s="97"/>
      <c r="L32" s="90"/>
      <c r="M32" s="8"/>
      <c r="N32" s="8"/>
      <c r="O32" s="8"/>
      <c r="P32" s="8"/>
      <c r="Q32" s="8"/>
      <c r="R32" s="8"/>
    </row>
    <row r="33" spans="1:18" ht="24.9" customHeight="1">
      <c r="A33" s="270"/>
      <c r="B33" s="271"/>
      <c r="C33" s="93" t="s">
        <v>47</v>
      </c>
      <c r="D33" s="71">
        <f>I27</f>
        <v>0</v>
      </c>
      <c r="E33" s="172" t="str">
        <f>CONCATENATE("　人  /",E7," 　≒")</f>
        <v>　人  / 　≒</v>
      </c>
      <c r="F33" s="72" t="str">
        <f>IF(E7="","0",ROUNDDOWN(D33/E7,1))</f>
        <v>0</v>
      </c>
      <c r="G33" s="59" t="s">
        <v>7</v>
      </c>
      <c r="H33" s="58">
        <f>SUM(F31:F34)</f>
        <v>0</v>
      </c>
      <c r="I33" s="60" t="s">
        <v>78</v>
      </c>
      <c r="J33" s="265" t="s">
        <v>92</v>
      </c>
      <c r="K33" s="98"/>
      <c r="L33" s="90"/>
      <c r="M33" s="8"/>
      <c r="N33" s="8"/>
      <c r="O33" s="8"/>
      <c r="P33" s="8"/>
      <c r="Q33" s="8"/>
      <c r="R33" s="8"/>
    </row>
    <row r="34" spans="1:18" ht="24.6" customHeight="1" thickBot="1">
      <c r="A34" s="272"/>
      <c r="B34" s="273"/>
      <c r="C34" s="92" t="s">
        <v>22</v>
      </c>
      <c r="D34" s="74">
        <f>J27</f>
        <v>0</v>
      </c>
      <c r="E34" s="64" t="str">
        <f>CONCATENATE("　人  /",E8,"　 ≒")</f>
        <v>　人  /　 ≒</v>
      </c>
      <c r="F34" s="75" t="str">
        <f>IF(E8="","0",ROUNDDOWN(D34/E8,1))</f>
        <v>0</v>
      </c>
      <c r="G34" s="63" t="s">
        <v>7</v>
      </c>
      <c r="H34" s="62"/>
      <c r="I34" s="65" t="s">
        <v>49</v>
      </c>
      <c r="J34" s="265"/>
      <c r="K34" s="98"/>
      <c r="L34" s="90"/>
      <c r="M34" s="8"/>
      <c r="N34" s="8"/>
      <c r="O34" s="8"/>
      <c r="P34" s="8"/>
      <c r="Q34" s="8"/>
      <c r="R34" s="8"/>
    </row>
    <row r="35" spans="1:18" ht="24.6" customHeight="1">
      <c r="A35" s="246" t="s">
        <v>48</v>
      </c>
      <c r="B35" s="247"/>
      <c r="C35" s="276" t="s">
        <v>80</v>
      </c>
      <c r="D35" s="277"/>
      <c r="E35" s="277"/>
      <c r="F35" s="79"/>
      <c r="G35" s="35" t="s">
        <v>7</v>
      </c>
      <c r="H35" s="85"/>
      <c r="I35" s="80"/>
      <c r="J35" s="87">
        <f>ROUND(SUM(H29+H33+H37),0)</f>
        <v>0</v>
      </c>
      <c r="K35" s="100" t="s">
        <v>54</v>
      </c>
      <c r="L35" s="90"/>
      <c r="M35" s="8"/>
      <c r="N35" s="8"/>
      <c r="O35" s="8"/>
      <c r="P35" s="8"/>
      <c r="Q35" s="8"/>
      <c r="R35" s="8"/>
    </row>
    <row r="36" spans="1:18" ht="24.6" customHeight="1">
      <c r="A36" s="248"/>
      <c r="B36" s="249"/>
      <c r="C36" s="274" t="s">
        <v>24</v>
      </c>
      <c r="D36" s="275"/>
      <c r="E36" s="275"/>
      <c r="F36" s="81"/>
      <c r="G36" s="59" t="s">
        <v>7</v>
      </c>
      <c r="H36" s="58" t="s">
        <v>23</v>
      </c>
      <c r="I36" s="61"/>
      <c r="J36" s="87"/>
      <c r="K36" s="97"/>
      <c r="L36" s="90"/>
      <c r="M36" s="8"/>
      <c r="N36" s="8"/>
      <c r="O36" s="8"/>
      <c r="P36" s="8"/>
      <c r="Q36" s="8"/>
      <c r="R36" s="8"/>
    </row>
    <row r="37" spans="1:18" ht="24.6" customHeight="1">
      <c r="A37" s="248"/>
      <c r="B37" s="249"/>
      <c r="C37" s="274" t="s">
        <v>25</v>
      </c>
      <c r="D37" s="275"/>
      <c r="E37" s="275"/>
      <c r="F37" s="81"/>
      <c r="G37" s="59" t="s">
        <v>7</v>
      </c>
      <c r="H37" s="58">
        <f>SUM(F35:F38)</f>
        <v>0</v>
      </c>
      <c r="I37" s="191" t="s">
        <v>27</v>
      </c>
      <c r="J37" s="87"/>
      <c r="K37" s="97"/>
      <c r="L37" s="90"/>
      <c r="M37" s="8"/>
      <c r="N37" s="8"/>
      <c r="O37" s="8"/>
      <c r="P37" s="8"/>
      <c r="Q37" s="8"/>
      <c r="R37" s="8"/>
    </row>
    <row r="38" spans="1:18" ht="24.6" customHeight="1">
      <c r="A38" s="248"/>
      <c r="B38" s="249"/>
      <c r="C38" s="274" t="s">
        <v>26</v>
      </c>
      <c r="D38" s="275"/>
      <c r="E38" s="275"/>
      <c r="F38" s="81"/>
      <c r="G38" s="59" t="s">
        <v>7</v>
      </c>
      <c r="H38" s="82"/>
      <c r="I38" s="76"/>
      <c r="J38" s="87"/>
      <c r="K38" s="97"/>
      <c r="L38" s="90"/>
      <c r="M38" s="8"/>
      <c r="N38" s="8"/>
      <c r="O38" s="8"/>
      <c r="P38" s="8"/>
      <c r="Q38" s="8"/>
      <c r="R38" s="8"/>
    </row>
    <row r="39" spans="1:18" s="135" customFormat="1" ht="24.6" customHeight="1" thickBot="1">
      <c r="A39" s="250"/>
      <c r="B39" s="251"/>
      <c r="C39" s="179" t="s">
        <v>90</v>
      </c>
      <c r="D39" s="130"/>
      <c r="E39" s="130"/>
      <c r="F39" s="180" t="s">
        <v>91</v>
      </c>
      <c r="G39" s="63"/>
      <c r="H39" s="83"/>
      <c r="I39" s="66"/>
      <c r="J39" s="88"/>
      <c r="K39" s="99"/>
      <c r="L39" s="91"/>
      <c r="M39" s="8"/>
      <c r="N39" s="8"/>
      <c r="O39" s="8"/>
      <c r="P39" s="8"/>
      <c r="Q39" s="8"/>
      <c r="R39" s="8"/>
    </row>
    <row r="40" spans="1:18" ht="24.9" customHeight="1" thickBot="1">
      <c r="A40" s="266" t="s">
        <v>87</v>
      </c>
      <c r="B40" s="267"/>
      <c r="C40" s="36" t="s">
        <v>85</v>
      </c>
      <c r="D40" s="67"/>
      <c r="E40" s="67"/>
      <c r="F40" s="188"/>
      <c r="G40" s="77" t="s">
        <v>27</v>
      </c>
      <c r="H40" s="37" t="s">
        <v>28</v>
      </c>
      <c r="I40" s="78" t="s">
        <v>29</v>
      </c>
      <c r="J40" s="78">
        <f>IF(F40=0,0,IF(F40&lt;=20,1,IF(F40&lt;=40,1,IF(F40&lt;=150,2,2))))</f>
        <v>0</v>
      </c>
      <c r="K40" s="261" t="s">
        <v>55</v>
      </c>
      <c r="L40" s="262"/>
      <c r="M40" s="8"/>
      <c r="N40" s="8"/>
      <c r="O40" s="8"/>
      <c r="P40" s="8"/>
    </row>
    <row r="41" spans="1:18" ht="24.9" customHeight="1" thickBot="1">
      <c r="A41" s="268"/>
      <c r="B41" s="269"/>
      <c r="C41" s="38"/>
      <c r="D41" s="38"/>
      <c r="E41" s="38"/>
      <c r="F41" s="38"/>
      <c r="G41" s="38"/>
      <c r="H41" s="38"/>
      <c r="I41" s="39" t="s">
        <v>30</v>
      </c>
      <c r="J41" s="39">
        <f>IF(F40&lt;=20,0,IF(F40&lt;=40,1,IF(F40&lt;=150,0,1)))</f>
        <v>0</v>
      </c>
      <c r="K41" s="263" t="s">
        <v>56</v>
      </c>
      <c r="L41" s="264"/>
      <c r="M41" s="8"/>
      <c r="N41" s="8"/>
      <c r="O41" s="8"/>
      <c r="P41" s="8"/>
      <c r="Q41" s="8"/>
    </row>
    <row r="42" spans="1:18" s="135" customFormat="1" ht="9" customHeight="1">
      <c r="A42" s="184"/>
      <c r="B42" s="184"/>
      <c r="C42" s="185"/>
      <c r="D42" s="185"/>
      <c r="E42" s="185"/>
      <c r="F42" s="185"/>
      <c r="G42" s="185"/>
      <c r="H42" s="185"/>
      <c r="I42" s="132"/>
      <c r="J42" s="132"/>
      <c r="K42" s="186"/>
      <c r="L42" s="186"/>
      <c r="M42" s="8"/>
      <c r="N42" s="8"/>
      <c r="O42" s="8"/>
      <c r="P42" s="8"/>
      <c r="Q42" s="8"/>
    </row>
    <row r="43" spans="1:18" ht="24.9" customHeight="1">
      <c r="A43" s="181" t="s">
        <v>86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8"/>
      <c r="M43" s="8"/>
      <c r="N43" s="8"/>
      <c r="O43" s="8"/>
      <c r="P43" s="8"/>
    </row>
    <row r="44" spans="1:18" s="135" customFormat="1" ht="9" customHeight="1">
      <c r="A44" s="181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8"/>
      <c r="M44" s="8"/>
      <c r="N44" s="8"/>
      <c r="O44" s="8"/>
      <c r="P44" s="8"/>
    </row>
    <row r="45" spans="1:18" s="183" customFormat="1" ht="24.9" customHeight="1">
      <c r="A45" s="181" t="s">
        <v>81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182"/>
      <c r="M45" s="182"/>
      <c r="N45" s="182"/>
      <c r="O45" s="182"/>
      <c r="P45" s="182"/>
    </row>
    <row r="46" spans="1:18" s="190" customFormat="1" ht="42.75" customHeight="1">
      <c r="A46" s="252" t="s">
        <v>89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189"/>
      <c r="M46" s="189"/>
      <c r="N46" s="189"/>
      <c r="O46" s="189"/>
      <c r="P46" s="189"/>
    </row>
    <row r="47" spans="1:18" ht="45" customHeight="1">
      <c r="A47" s="252" t="s">
        <v>88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8"/>
      <c r="M47" s="8"/>
      <c r="N47" s="8"/>
      <c r="O47" s="8"/>
      <c r="P47" s="8"/>
    </row>
    <row r="48" spans="1:18" ht="24.9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13.8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ht="13.8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ht="13.8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ht="13.8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ht="13.8">
      <c r="L53" s="8"/>
      <c r="M53" s="8"/>
      <c r="N53" s="8"/>
      <c r="O53" s="8"/>
      <c r="P53" s="8"/>
    </row>
    <row r="54" spans="1:16" ht="13.8">
      <c r="L54" s="8"/>
      <c r="M54" s="8"/>
      <c r="N54" s="8"/>
      <c r="O54" s="8"/>
      <c r="P54" s="8"/>
    </row>
    <row r="55" spans="1:16" ht="13.8">
      <c r="L55" s="8"/>
      <c r="M55" s="8"/>
      <c r="N55" s="8"/>
      <c r="O55" s="8"/>
      <c r="P55" s="8"/>
    </row>
    <row r="56" spans="1:16" ht="13.8">
      <c r="L56" s="8"/>
      <c r="M56" s="8"/>
      <c r="N56" s="8"/>
      <c r="O56" s="8"/>
      <c r="P56" s="8"/>
    </row>
  </sheetData>
  <sheetProtection selectLockedCells="1"/>
  <mergeCells count="51">
    <mergeCell ref="I1:L1"/>
    <mergeCell ref="A11:B11"/>
    <mergeCell ref="I2:J2"/>
    <mergeCell ref="A3:B3"/>
    <mergeCell ref="D10:E10"/>
    <mergeCell ref="F10:G10"/>
    <mergeCell ref="A7:B7"/>
    <mergeCell ref="C3:F3"/>
    <mergeCell ref="A6:B6"/>
    <mergeCell ref="A12:B12"/>
    <mergeCell ref="A13:B13"/>
    <mergeCell ref="I16:K16"/>
    <mergeCell ref="I12:K12"/>
    <mergeCell ref="A14:A16"/>
    <mergeCell ref="A25:B25"/>
    <mergeCell ref="D25:E25"/>
    <mergeCell ref="F25:G25"/>
    <mergeCell ref="K25:L25"/>
    <mergeCell ref="A17:A18"/>
    <mergeCell ref="A19:K20"/>
    <mergeCell ref="D23:E23"/>
    <mergeCell ref="F23:G23"/>
    <mergeCell ref="K23:L23"/>
    <mergeCell ref="A24:B24"/>
    <mergeCell ref="D24:E24"/>
    <mergeCell ref="F24:G24"/>
    <mergeCell ref="K24:L24"/>
    <mergeCell ref="C32:D32"/>
    <mergeCell ref="D26:E26"/>
    <mergeCell ref="F26:G26"/>
    <mergeCell ref="K26:L26"/>
    <mergeCell ref="A26:B26"/>
    <mergeCell ref="D27:E27"/>
    <mergeCell ref="F27:G27"/>
    <mergeCell ref="K27:L27"/>
    <mergeCell ref="A35:B39"/>
    <mergeCell ref="A47:K47"/>
    <mergeCell ref="D14:D16"/>
    <mergeCell ref="E14:E16"/>
    <mergeCell ref="A46:K46"/>
    <mergeCell ref="C14:C16"/>
    <mergeCell ref="I22:J22"/>
    <mergeCell ref="K40:L40"/>
    <mergeCell ref="K41:L41"/>
    <mergeCell ref="J33:J34"/>
    <mergeCell ref="A40:B41"/>
    <mergeCell ref="A28:B34"/>
    <mergeCell ref="C38:E38"/>
    <mergeCell ref="C35:E35"/>
    <mergeCell ref="C36:E36"/>
    <mergeCell ref="C37:E37"/>
  </mergeCells>
  <phoneticPr fontId="1"/>
  <conditionalFormatting sqref="C11:C12">
    <cfRule type="expression" dxfId="3" priority="10">
      <formula>$C$12="不適"</formula>
    </cfRule>
  </conditionalFormatting>
  <conditionalFormatting sqref="C13:C14">
    <cfRule type="expression" dxfId="2" priority="3">
      <formula>$C$13="不適"</formula>
    </cfRule>
  </conditionalFormatting>
  <conditionalFormatting sqref="C17">
    <cfRule type="expression" dxfId="1" priority="5">
      <formula>$C$17="不適"</formula>
    </cfRule>
  </conditionalFormatting>
  <conditionalFormatting sqref="C18">
    <cfRule type="expression" dxfId="0" priority="4">
      <formula>$C$18="不適"</formula>
    </cfRule>
  </conditionalFormatting>
  <dataValidations count="3">
    <dataValidation type="list" allowBlank="1" showInputMessage="1" showErrorMessage="1" sqref="E8" xr:uid="{D3D8C037-A3C5-4679-A1FD-A4A56A9C40F9}">
      <formula1>"25,30"</formula1>
    </dataValidation>
    <dataValidation type="list" allowBlank="1" showInputMessage="1" showErrorMessage="1" sqref="E7" xr:uid="{BFF8A970-CEE0-42A7-B900-AC17B18D6C41}">
      <formula1>"15,20"</formula1>
    </dataValidation>
    <dataValidation type="list" allowBlank="1" showInputMessage="1" showErrorMessage="1" sqref="E6" xr:uid="{52382F52-B58F-4479-B069-A40493600B55}">
      <formula1>"5,6"</formula1>
    </dataValidation>
  </dataValidations>
  <pageMargins left="0.78740157480314965" right="0.78740157480314965" top="0.78740157480314965" bottom="0.39370078740157483" header="0.51181102362204722" footer="0.51181102362204722"/>
  <pageSetup paperSize="9" scale="42" orientation="portrait" r:id="rId1"/>
  <headerFooter alignWithMargins="0"/>
  <rowBreaks count="1" manualBreakCount="1">
    <brk id="20" max="1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6CC8-090D-4E69-82E6-D6271824BF4F}">
  <sheetPr>
    <tabColor theme="9" tint="0.59999389629810485"/>
    <pageSetUpPr fitToPage="1"/>
  </sheetPr>
  <dimension ref="B1:AA50"/>
  <sheetViews>
    <sheetView view="pageBreakPreview" topLeftCell="A21" zoomScale="85" zoomScaleNormal="100" zoomScaleSheetLayoutView="85" workbookViewId="0">
      <selection activeCell="D21" sqref="D21:I21"/>
    </sheetView>
  </sheetViews>
  <sheetFormatPr defaultColWidth="2.6640625" defaultRowHeight="12.6"/>
  <cols>
    <col min="1" max="1" width="9" style="135" customWidth="1"/>
    <col min="2" max="3" width="15.6640625" style="135" customWidth="1"/>
    <col min="4" max="4" width="13.88671875" style="135" customWidth="1"/>
    <col min="5" max="5" width="12.21875" style="135" customWidth="1"/>
    <col min="6" max="6" width="8.88671875" style="135" customWidth="1"/>
    <col min="7" max="7" width="29.44140625" style="135" customWidth="1"/>
    <col min="8" max="8" width="15.6640625" style="135" customWidth="1"/>
    <col min="9" max="9" width="18" style="135" customWidth="1"/>
    <col min="10" max="10" width="9.88671875" style="135" customWidth="1"/>
    <col min="11" max="11" width="13.6640625" style="135" customWidth="1"/>
    <col min="12" max="12" width="8.88671875" style="135" customWidth="1"/>
    <col min="13" max="13" width="25.6640625" style="135" customWidth="1"/>
    <col min="14" max="256" width="2.6640625" style="135"/>
    <col min="257" max="257" width="9" style="135" customWidth="1"/>
    <col min="258" max="259" width="15.6640625" style="135" customWidth="1"/>
    <col min="260" max="260" width="13.88671875" style="135" customWidth="1"/>
    <col min="261" max="261" width="12.21875" style="135" customWidth="1"/>
    <col min="262" max="262" width="8.88671875" style="135" customWidth="1"/>
    <col min="263" max="263" width="11.88671875" style="135" customWidth="1"/>
    <col min="264" max="264" width="15.6640625" style="135" customWidth="1"/>
    <col min="265" max="265" width="14.33203125" style="135" customWidth="1"/>
    <col min="266" max="266" width="9.88671875" style="135" customWidth="1"/>
    <col min="267" max="267" width="13.6640625" style="135" customWidth="1"/>
    <col min="268" max="268" width="8.88671875" style="135" customWidth="1"/>
    <col min="269" max="269" width="25.6640625" style="135" customWidth="1"/>
    <col min="270" max="512" width="2.6640625" style="135"/>
    <col min="513" max="513" width="9" style="135" customWidth="1"/>
    <col min="514" max="515" width="15.6640625" style="135" customWidth="1"/>
    <col min="516" max="516" width="13.88671875" style="135" customWidth="1"/>
    <col min="517" max="517" width="12.21875" style="135" customWidth="1"/>
    <col min="518" max="518" width="8.88671875" style="135" customWidth="1"/>
    <col min="519" max="519" width="11.88671875" style="135" customWidth="1"/>
    <col min="520" max="520" width="15.6640625" style="135" customWidth="1"/>
    <col min="521" max="521" width="14.33203125" style="135" customWidth="1"/>
    <col min="522" max="522" width="9.88671875" style="135" customWidth="1"/>
    <col min="523" max="523" width="13.6640625" style="135" customWidth="1"/>
    <col min="524" max="524" width="8.88671875" style="135" customWidth="1"/>
    <col min="525" max="525" width="25.6640625" style="135" customWidth="1"/>
    <col min="526" max="768" width="2.6640625" style="135"/>
    <col min="769" max="769" width="9" style="135" customWidth="1"/>
    <col min="770" max="771" width="15.6640625" style="135" customWidth="1"/>
    <col min="772" max="772" width="13.88671875" style="135" customWidth="1"/>
    <col min="773" max="773" width="12.21875" style="135" customWidth="1"/>
    <col min="774" max="774" width="8.88671875" style="135" customWidth="1"/>
    <col min="775" max="775" width="11.88671875" style="135" customWidth="1"/>
    <col min="776" max="776" width="15.6640625" style="135" customWidth="1"/>
    <col min="777" max="777" width="14.33203125" style="135" customWidth="1"/>
    <col min="778" max="778" width="9.88671875" style="135" customWidth="1"/>
    <col min="779" max="779" width="13.6640625" style="135" customWidth="1"/>
    <col min="780" max="780" width="8.88671875" style="135" customWidth="1"/>
    <col min="781" max="781" width="25.6640625" style="135" customWidth="1"/>
    <col min="782" max="1024" width="2.6640625" style="135"/>
    <col min="1025" max="1025" width="9" style="135" customWidth="1"/>
    <col min="1026" max="1027" width="15.6640625" style="135" customWidth="1"/>
    <col min="1028" max="1028" width="13.88671875" style="135" customWidth="1"/>
    <col min="1029" max="1029" width="12.21875" style="135" customWidth="1"/>
    <col min="1030" max="1030" width="8.88671875" style="135" customWidth="1"/>
    <col min="1031" max="1031" width="11.88671875" style="135" customWidth="1"/>
    <col min="1032" max="1032" width="15.6640625" style="135" customWidth="1"/>
    <col min="1033" max="1033" width="14.33203125" style="135" customWidth="1"/>
    <col min="1034" max="1034" width="9.88671875" style="135" customWidth="1"/>
    <col min="1035" max="1035" width="13.6640625" style="135" customWidth="1"/>
    <col min="1036" max="1036" width="8.88671875" style="135" customWidth="1"/>
    <col min="1037" max="1037" width="25.6640625" style="135" customWidth="1"/>
    <col min="1038" max="1280" width="2.6640625" style="135"/>
    <col min="1281" max="1281" width="9" style="135" customWidth="1"/>
    <col min="1282" max="1283" width="15.6640625" style="135" customWidth="1"/>
    <col min="1284" max="1284" width="13.88671875" style="135" customWidth="1"/>
    <col min="1285" max="1285" width="12.21875" style="135" customWidth="1"/>
    <col min="1286" max="1286" width="8.88671875" style="135" customWidth="1"/>
    <col min="1287" max="1287" width="11.88671875" style="135" customWidth="1"/>
    <col min="1288" max="1288" width="15.6640625" style="135" customWidth="1"/>
    <col min="1289" max="1289" width="14.33203125" style="135" customWidth="1"/>
    <col min="1290" max="1290" width="9.88671875" style="135" customWidth="1"/>
    <col min="1291" max="1291" width="13.6640625" style="135" customWidth="1"/>
    <col min="1292" max="1292" width="8.88671875" style="135" customWidth="1"/>
    <col min="1293" max="1293" width="25.6640625" style="135" customWidth="1"/>
    <col min="1294" max="1536" width="2.6640625" style="135"/>
    <col min="1537" max="1537" width="9" style="135" customWidth="1"/>
    <col min="1538" max="1539" width="15.6640625" style="135" customWidth="1"/>
    <col min="1540" max="1540" width="13.88671875" style="135" customWidth="1"/>
    <col min="1541" max="1541" width="12.21875" style="135" customWidth="1"/>
    <col min="1542" max="1542" width="8.88671875" style="135" customWidth="1"/>
    <col min="1543" max="1543" width="11.88671875" style="135" customWidth="1"/>
    <col min="1544" max="1544" width="15.6640625" style="135" customWidth="1"/>
    <col min="1545" max="1545" width="14.33203125" style="135" customWidth="1"/>
    <col min="1546" max="1546" width="9.88671875" style="135" customWidth="1"/>
    <col min="1547" max="1547" width="13.6640625" style="135" customWidth="1"/>
    <col min="1548" max="1548" width="8.88671875" style="135" customWidth="1"/>
    <col min="1549" max="1549" width="25.6640625" style="135" customWidth="1"/>
    <col min="1550" max="1792" width="2.6640625" style="135"/>
    <col min="1793" max="1793" width="9" style="135" customWidth="1"/>
    <col min="1794" max="1795" width="15.6640625" style="135" customWidth="1"/>
    <col min="1796" max="1796" width="13.88671875" style="135" customWidth="1"/>
    <col min="1797" max="1797" width="12.21875" style="135" customWidth="1"/>
    <col min="1798" max="1798" width="8.88671875" style="135" customWidth="1"/>
    <col min="1799" max="1799" width="11.88671875" style="135" customWidth="1"/>
    <col min="1800" max="1800" width="15.6640625" style="135" customWidth="1"/>
    <col min="1801" max="1801" width="14.33203125" style="135" customWidth="1"/>
    <col min="1802" max="1802" width="9.88671875" style="135" customWidth="1"/>
    <col min="1803" max="1803" width="13.6640625" style="135" customWidth="1"/>
    <col min="1804" max="1804" width="8.88671875" style="135" customWidth="1"/>
    <col min="1805" max="1805" width="25.6640625" style="135" customWidth="1"/>
    <col min="1806" max="2048" width="2.6640625" style="135"/>
    <col min="2049" max="2049" width="9" style="135" customWidth="1"/>
    <col min="2050" max="2051" width="15.6640625" style="135" customWidth="1"/>
    <col min="2052" max="2052" width="13.88671875" style="135" customWidth="1"/>
    <col min="2053" max="2053" width="12.21875" style="135" customWidth="1"/>
    <col min="2054" max="2054" width="8.88671875" style="135" customWidth="1"/>
    <col min="2055" max="2055" width="11.88671875" style="135" customWidth="1"/>
    <col min="2056" max="2056" width="15.6640625" style="135" customWidth="1"/>
    <col min="2057" max="2057" width="14.33203125" style="135" customWidth="1"/>
    <col min="2058" max="2058" width="9.88671875" style="135" customWidth="1"/>
    <col min="2059" max="2059" width="13.6640625" style="135" customWidth="1"/>
    <col min="2060" max="2060" width="8.88671875" style="135" customWidth="1"/>
    <col min="2061" max="2061" width="25.6640625" style="135" customWidth="1"/>
    <col min="2062" max="2304" width="2.6640625" style="135"/>
    <col min="2305" max="2305" width="9" style="135" customWidth="1"/>
    <col min="2306" max="2307" width="15.6640625" style="135" customWidth="1"/>
    <col min="2308" max="2308" width="13.88671875" style="135" customWidth="1"/>
    <col min="2309" max="2309" width="12.21875" style="135" customWidth="1"/>
    <col min="2310" max="2310" width="8.88671875" style="135" customWidth="1"/>
    <col min="2311" max="2311" width="11.88671875" style="135" customWidth="1"/>
    <col min="2312" max="2312" width="15.6640625" style="135" customWidth="1"/>
    <col min="2313" max="2313" width="14.33203125" style="135" customWidth="1"/>
    <col min="2314" max="2314" width="9.88671875" style="135" customWidth="1"/>
    <col min="2315" max="2315" width="13.6640625" style="135" customWidth="1"/>
    <col min="2316" max="2316" width="8.88671875" style="135" customWidth="1"/>
    <col min="2317" max="2317" width="25.6640625" style="135" customWidth="1"/>
    <col min="2318" max="2560" width="2.6640625" style="135"/>
    <col min="2561" max="2561" width="9" style="135" customWidth="1"/>
    <col min="2562" max="2563" width="15.6640625" style="135" customWidth="1"/>
    <col min="2564" max="2564" width="13.88671875" style="135" customWidth="1"/>
    <col min="2565" max="2565" width="12.21875" style="135" customWidth="1"/>
    <col min="2566" max="2566" width="8.88671875" style="135" customWidth="1"/>
    <col min="2567" max="2567" width="11.88671875" style="135" customWidth="1"/>
    <col min="2568" max="2568" width="15.6640625" style="135" customWidth="1"/>
    <col min="2569" max="2569" width="14.33203125" style="135" customWidth="1"/>
    <col min="2570" max="2570" width="9.88671875" style="135" customWidth="1"/>
    <col min="2571" max="2571" width="13.6640625" style="135" customWidth="1"/>
    <col min="2572" max="2572" width="8.88671875" style="135" customWidth="1"/>
    <col min="2573" max="2573" width="25.6640625" style="135" customWidth="1"/>
    <col min="2574" max="2816" width="2.6640625" style="135"/>
    <col min="2817" max="2817" width="9" style="135" customWidth="1"/>
    <col min="2818" max="2819" width="15.6640625" style="135" customWidth="1"/>
    <col min="2820" max="2820" width="13.88671875" style="135" customWidth="1"/>
    <col min="2821" max="2821" width="12.21875" style="135" customWidth="1"/>
    <col min="2822" max="2822" width="8.88671875" style="135" customWidth="1"/>
    <col min="2823" max="2823" width="11.88671875" style="135" customWidth="1"/>
    <col min="2824" max="2824" width="15.6640625" style="135" customWidth="1"/>
    <col min="2825" max="2825" width="14.33203125" style="135" customWidth="1"/>
    <col min="2826" max="2826" width="9.88671875" style="135" customWidth="1"/>
    <col min="2827" max="2827" width="13.6640625" style="135" customWidth="1"/>
    <col min="2828" max="2828" width="8.88671875" style="135" customWidth="1"/>
    <col min="2829" max="2829" width="25.6640625" style="135" customWidth="1"/>
    <col min="2830" max="3072" width="2.6640625" style="135"/>
    <col min="3073" max="3073" width="9" style="135" customWidth="1"/>
    <col min="3074" max="3075" width="15.6640625" style="135" customWidth="1"/>
    <col min="3076" max="3076" width="13.88671875" style="135" customWidth="1"/>
    <col min="3077" max="3077" width="12.21875" style="135" customWidth="1"/>
    <col min="3078" max="3078" width="8.88671875" style="135" customWidth="1"/>
    <col min="3079" max="3079" width="11.88671875" style="135" customWidth="1"/>
    <col min="3080" max="3080" width="15.6640625" style="135" customWidth="1"/>
    <col min="3081" max="3081" width="14.33203125" style="135" customWidth="1"/>
    <col min="3082" max="3082" width="9.88671875" style="135" customWidth="1"/>
    <col min="3083" max="3083" width="13.6640625" style="135" customWidth="1"/>
    <col min="3084" max="3084" width="8.88671875" style="135" customWidth="1"/>
    <col min="3085" max="3085" width="25.6640625" style="135" customWidth="1"/>
    <col min="3086" max="3328" width="2.6640625" style="135"/>
    <col min="3329" max="3329" width="9" style="135" customWidth="1"/>
    <col min="3330" max="3331" width="15.6640625" style="135" customWidth="1"/>
    <col min="3332" max="3332" width="13.88671875" style="135" customWidth="1"/>
    <col min="3333" max="3333" width="12.21875" style="135" customWidth="1"/>
    <col min="3334" max="3334" width="8.88671875" style="135" customWidth="1"/>
    <col min="3335" max="3335" width="11.88671875" style="135" customWidth="1"/>
    <col min="3336" max="3336" width="15.6640625" style="135" customWidth="1"/>
    <col min="3337" max="3337" width="14.33203125" style="135" customWidth="1"/>
    <col min="3338" max="3338" width="9.88671875" style="135" customWidth="1"/>
    <col min="3339" max="3339" width="13.6640625" style="135" customWidth="1"/>
    <col min="3340" max="3340" width="8.88671875" style="135" customWidth="1"/>
    <col min="3341" max="3341" width="25.6640625" style="135" customWidth="1"/>
    <col min="3342" max="3584" width="2.6640625" style="135"/>
    <col min="3585" max="3585" width="9" style="135" customWidth="1"/>
    <col min="3586" max="3587" width="15.6640625" style="135" customWidth="1"/>
    <col min="3588" max="3588" width="13.88671875" style="135" customWidth="1"/>
    <col min="3589" max="3589" width="12.21875" style="135" customWidth="1"/>
    <col min="3590" max="3590" width="8.88671875" style="135" customWidth="1"/>
    <col min="3591" max="3591" width="11.88671875" style="135" customWidth="1"/>
    <col min="3592" max="3592" width="15.6640625" style="135" customWidth="1"/>
    <col min="3593" max="3593" width="14.33203125" style="135" customWidth="1"/>
    <col min="3594" max="3594" width="9.88671875" style="135" customWidth="1"/>
    <col min="3595" max="3595" width="13.6640625" style="135" customWidth="1"/>
    <col min="3596" max="3596" width="8.88671875" style="135" customWidth="1"/>
    <col min="3597" max="3597" width="25.6640625" style="135" customWidth="1"/>
    <col min="3598" max="3840" width="2.6640625" style="135"/>
    <col min="3841" max="3841" width="9" style="135" customWidth="1"/>
    <col min="3842" max="3843" width="15.6640625" style="135" customWidth="1"/>
    <col min="3844" max="3844" width="13.88671875" style="135" customWidth="1"/>
    <col min="3845" max="3845" width="12.21875" style="135" customWidth="1"/>
    <col min="3846" max="3846" width="8.88671875" style="135" customWidth="1"/>
    <col min="3847" max="3847" width="11.88671875" style="135" customWidth="1"/>
    <col min="3848" max="3848" width="15.6640625" style="135" customWidth="1"/>
    <col min="3849" max="3849" width="14.33203125" style="135" customWidth="1"/>
    <col min="3850" max="3850" width="9.88671875" style="135" customWidth="1"/>
    <col min="3851" max="3851" width="13.6640625" style="135" customWidth="1"/>
    <col min="3852" max="3852" width="8.88671875" style="135" customWidth="1"/>
    <col min="3853" max="3853" width="25.6640625" style="135" customWidth="1"/>
    <col min="3854" max="4096" width="2.6640625" style="135"/>
    <col min="4097" max="4097" width="9" style="135" customWidth="1"/>
    <col min="4098" max="4099" width="15.6640625" style="135" customWidth="1"/>
    <col min="4100" max="4100" width="13.88671875" style="135" customWidth="1"/>
    <col min="4101" max="4101" width="12.21875" style="135" customWidth="1"/>
    <col min="4102" max="4102" width="8.88671875" style="135" customWidth="1"/>
    <col min="4103" max="4103" width="11.88671875" style="135" customWidth="1"/>
    <col min="4104" max="4104" width="15.6640625" style="135" customWidth="1"/>
    <col min="4105" max="4105" width="14.33203125" style="135" customWidth="1"/>
    <col min="4106" max="4106" width="9.88671875" style="135" customWidth="1"/>
    <col min="4107" max="4107" width="13.6640625" style="135" customWidth="1"/>
    <col min="4108" max="4108" width="8.88671875" style="135" customWidth="1"/>
    <col min="4109" max="4109" width="25.6640625" style="135" customWidth="1"/>
    <col min="4110" max="4352" width="2.6640625" style="135"/>
    <col min="4353" max="4353" width="9" style="135" customWidth="1"/>
    <col min="4354" max="4355" width="15.6640625" style="135" customWidth="1"/>
    <col min="4356" max="4356" width="13.88671875" style="135" customWidth="1"/>
    <col min="4357" max="4357" width="12.21875" style="135" customWidth="1"/>
    <col min="4358" max="4358" width="8.88671875" style="135" customWidth="1"/>
    <col min="4359" max="4359" width="11.88671875" style="135" customWidth="1"/>
    <col min="4360" max="4360" width="15.6640625" style="135" customWidth="1"/>
    <col min="4361" max="4361" width="14.33203125" style="135" customWidth="1"/>
    <col min="4362" max="4362" width="9.88671875" style="135" customWidth="1"/>
    <col min="4363" max="4363" width="13.6640625" style="135" customWidth="1"/>
    <col min="4364" max="4364" width="8.88671875" style="135" customWidth="1"/>
    <col min="4365" max="4365" width="25.6640625" style="135" customWidth="1"/>
    <col min="4366" max="4608" width="2.6640625" style="135"/>
    <col min="4609" max="4609" width="9" style="135" customWidth="1"/>
    <col min="4610" max="4611" width="15.6640625" style="135" customWidth="1"/>
    <col min="4612" max="4612" width="13.88671875" style="135" customWidth="1"/>
    <col min="4613" max="4613" width="12.21875" style="135" customWidth="1"/>
    <col min="4614" max="4614" width="8.88671875" style="135" customWidth="1"/>
    <col min="4615" max="4615" width="11.88671875" style="135" customWidth="1"/>
    <col min="4616" max="4616" width="15.6640625" style="135" customWidth="1"/>
    <col min="4617" max="4617" width="14.33203125" style="135" customWidth="1"/>
    <col min="4618" max="4618" width="9.88671875" style="135" customWidth="1"/>
    <col min="4619" max="4619" width="13.6640625" style="135" customWidth="1"/>
    <col min="4620" max="4620" width="8.88671875" style="135" customWidth="1"/>
    <col min="4621" max="4621" width="25.6640625" style="135" customWidth="1"/>
    <col min="4622" max="4864" width="2.6640625" style="135"/>
    <col min="4865" max="4865" width="9" style="135" customWidth="1"/>
    <col min="4866" max="4867" width="15.6640625" style="135" customWidth="1"/>
    <col min="4868" max="4868" width="13.88671875" style="135" customWidth="1"/>
    <col min="4869" max="4869" width="12.21875" style="135" customWidth="1"/>
    <col min="4870" max="4870" width="8.88671875" style="135" customWidth="1"/>
    <col min="4871" max="4871" width="11.88671875" style="135" customWidth="1"/>
    <col min="4872" max="4872" width="15.6640625" style="135" customWidth="1"/>
    <col min="4873" max="4873" width="14.33203125" style="135" customWidth="1"/>
    <col min="4874" max="4874" width="9.88671875" style="135" customWidth="1"/>
    <col min="4875" max="4875" width="13.6640625" style="135" customWidth="1"/>
    <col min="4876" max="4876" width="8.88671875" style="135" customWidth="1"/>
    <col min="4877" max="4877" width="25.6640625" style="135" customWidth="1"/>
    <col min="4878" max="5120" width="2.6640625" style="135"/>
    <col min="5121" max="5121" width="9" style="135" customWidth="1"/>
    <col min="5122" max="5123" width="15.6640625" style="135" customWidth="1"/>
    <col min="5124" max="5124" width="13.88671875" style="135" customWidth="1"/>
    <col min="5125" max="5125" width="12.21875" style="135" customWidth="1"/>
    <col min="5126" max="5126" width="8.88671875" style="135" customWidth="1"/>
    <col min="5127" max="5127" width="11.88671875" style="135" customWidth="1"/>
    <col min="5128" max="5128" width="15.6640625" style="135" customWidth="1"/>
    <col min="5129" max="5129" width="14.33203125" style="135" customWidth="1"/>
    <col min="5130" max="5130" width="9.88671875" style="135" customWidth="1"/>
    <col min="5131" max="5131" width="13.6640625" style="135" customWidth="1"/>
    <col min="5132" max="5132" width="8.88671875" style="135" customWidth="1"/>
    <col min="5133" max="5133" width="25.6640625" style="135" customWidth="1"/>
    <col min="5134" max="5376" width="2.6640625" style="135"/>
    <col min="5377" max="5377" width="9" style="135" customWidth="1"/>
    <col min="5378" max="5379" width="15.6640625" style="135" customWidth="1"/>
    <col min="5380" max="5380" width="13.88671875" style="135" customWidth="1"/>
    <col min="5381" max="5381" width="12.21875" style="135" customWidth="1"/>
    <col min="5382" max="5382" width="8.88671875" style="135" customWidth="1"/>
    <col min="5383" max="5383" width="11.88671875" style="135" customWidth="1"/>
    <col min="5384" max="5384" width="15.6640625" style="135" customWidth="1"/>
    <col min="5385" max="5385" width="14.33203125" style="135" customWidth="1"/>
    <col min="5386" max="5386" width="9.88671875" style="135" customWidth="1"/>
    <col min="5387" max="5387" width="13.6640625" style="135" customWidth="1"/>
    <col min="5388" max="5388" width="8.88671875" style="135" customWidth="1"/>
    <col min="5389" max="5389" width="25.6640625" style="135" customWidth="1"/>
    <col min="5390" max="5632" width="2.6640625" style="135"/>
    <col min="5633" max="5633" width="9" style="135" customWidth="1"/>
    <col min="5634" max="5635" width="15.6640625" style="135" customWidth="1"/>
    <col min="5636" max="5636" width="13.88671875" style="135" customWidth="1"/>
    <col min="5637" max="5637" width="12.21875" style="135" customWidth="1"/>
    <col min="5638" max="5638" width="8.88671875" style="135" customWidth="1"/>
    <col min="5639" max="5639" width="11.88671875" style="135" customWidth="1"/>
    <col min="5640" max="5640" width="15.6640625" style="135" customWidth="1"/>
    <col min="5641" max="5641" width="14.33203125" style="135" customWidth="1"/>
    <col min="5642" max="5642" width="9.88671875" style="135" customWidth="1"/>
    <col min="5643" max="5643" width="13.6640625" style="135" customWidth="1"/>
    <col min="5644" max="5644" width="8.88671875" style="135" customWidth="1"/>
    <col min="5645" max="5645" width="25.6640625" style="135" customWidth="1"/>
    <col min="5646" max="5888" width="2.6640625" style="135"/>
    <col min="5889" max="5889" width="9" style="135" customWidth="1"/>
    <col min="5890" max="5891" width="15.6640625" style="135" customWidth="1"/>
    <col min="5892" max="5892" width="13.88671875" style="135" customWidth="1"/>
    <col min="5893" max="5893" width="12.21875" style="135" customWidth="1"/>
    <col min="5894" max="5894" width="8.88671875" style="135" customWidth="1"/>
    <col min="5895" max="5895" width="11.88671875" style="135" customWidth="1"/>
    <col min="5896" max="5896" width="15.6640625" style="135" customWidth="1"/>
    <col min="5897" max="5897" width="14.33203125" style="135" customWidth="1"/>
    <col min="5898" max="5898" width="9.88671875" style="135" customWidth="1"/>
    <col min="5899" max="5899" width="13.6640625" style="135" customWidth="1"/>
    <col min="5900" max="5900" width="8.88671875" style="135" customWidth="1"/>
    <col min="5901" max="5901" width="25.6640625" style="135" customWidth="1"/>
    <col min="5902" max="6144" width="2.6640625" style="135"/>
    <col min="6145" max="6145" width="9" style="135" customWidth="1"/>
    <col min="6146" max="6147" width="15.6640625" style="135" customWidth="1"/>
    <col min="6148" max="6148" width="13.88671875" style="135" customWidth="1"/>
    <col min="6149" max="6149" width="12.21875" style="135" customWidth="1"/>
    <col min="6150" max="6150" width="8.88671875" style="135" customWidth="1"/>
    <col min="6151" max="6151" width="11.88671875" style="135" customWidth="1"/>
    <col min="6152" max="6152" width="15.6640625" style="135" customWidth="1"/>
    <col min="6153" max="6153" width="14.33203125" style="135" customWidth="1"/>
    <col min="6154" max="6154" width="9.88671875" style="135" customWidth="1"/>
    <col min="6155" max="6155" width="13.6640625" style="135" customWidth="1"/>
    <col min="6156" max="6156" width="8.88671875" style="135" customWidth="1"/>
    <col min="6157" max="6157" width="25.6640625" style="135" customWidth="1"/>
    <col min="6158" max="6400" width="2.6640625" style="135"/>
    <col min="6401" max="6401" width="9" style="135" customWidth="1"/>
    <col min="6402" max="6403" width="15.6640625" style="135" customWidth="1"/>
    <col min="6404" max="6404" width="13.88671875" style="135" customWidth="1"/>
    <col min="6405" max="6405" width="12.21875" style="135" customWidth="1"/>
    <col min="6406" max="6406" width="8.88671875" style="135" customWidth="1"/>
    <col min="6407" max="6407" width="11.88671875" style="135" customWidth="1"/>
    <col min="6408" max="6408" width="15.6640625" style="135" customWidth="1"/>
    <col min="6409" max="6409" width="14.33203125" style="135" customWidth="1"/>
    <col min="6410" max="6410" width="9.88671875" style="135" customWidth="1"/>
    <col min="6411" max="6411" width="13.6640625" style="135" customWidth="1"/>
    <col min="6412" max="6412" width="8.88671875" style="135" customWidth="1"/>
    <col min="6413" max="6413" width="25.6640625" style="135" customWidth="1"/>
    <col min="6414" max="6656" width="2.6640625" style="135"/>
    <col min="6657" max="6657" width="9" style="135" customWidth="1"/>
    <col min="6658" max="6659" width="15.6640625" style="135" customWidth="1"/>
    <col min="6660" max="6660" width="13.88671875" style="135" customWidth="1"/>
    <col min="6661" max="6661" width="12.21875" style="135" customWidth="1"/>
    <col min="6662" max="6662" width="8.88671875" style="135" customWidth="1"/>
    <col min="6663" max="6663" width="11.88671875" style="135" customWidth="1"/>
    <col min="6664" max="6664" width="15.6640625" style="135" customWidth="1"/>
    <col min="6665" max="6665" width="14.33203125" style="135" customWidth="1"/>
    <col min="6666" max="6666" width="9.88671875" style="135" customWidth="1"/>
    <col min="6667" max="6667" width="13.6640625" style="135" customWidth="1"/>
    <col min="6668" max="6668" width="8.88671875" style="135" customWidth="1"/>
    <col min="6669" max="6669" width="25.6640625" style="135" customWidth="1"/>
    <col min="6670" max="6912" width="2.6640625" style="135"/>
    <col min="6913" max="6913" width="9" style="135" customWidth="1"/>
    <col min="6914" max="6915" width="15.6640625" style="135" customWidth="1"/>
    <col min="6916" max="6916" width="13.88671875" style="135" customWidth="1"/>
    <col min="6917" max="6917" width="12.21875" style="135" customWidth="1"/>
    <col min="6918" max="6918" width="8.88671875" style="135" customWidth="1"/>
    <col min="6919" max="6919" width="11.88671875" style="135" customWidth="1"/>
    <col min="6920" max="6920" width="15.6640625" style="135" customWidth="1"/>
    <col min="6921" max="6921" width="14.33203125" style="135" customWidth="1"/>
    <col min="6922" max="6922" width="9.88671875" style="135" customWidth="1"/>
    <col min="6923" max="6923" width="13.6640625" style="135" customWidth="1"/>
    <col min="6924" max="6924" width="8.88671875" style="135" customWidth="1"/>
    <col min="6925" max="6925" width="25.6640625" style="135" customWidth="1"/>
    <col min="6926" max="7168" width="2.6640625" style="135"/>
    <col min="7169" max="7169" width="9" style="135" customWidth="1"/>
    <col min="7170" max="7171" width="15.6640625" style="135" customWidth="1"/>
    <col min="7172" max="7172" width="13.88671875" style="135" customWidth="1"/>
    <col min="7173" max="7173" width="12.21875" style="135" customWidth="1"/>
    <col min="7174" max="7174" width="8.88671875" style="135" customWidth="1"/>
    <col min="7175" max="7175" width="11.88671875" style="135" customWidth="1"/>
    <col min="7176" max="7176" width="15.6640625" style="135" customWidth="1"/>
    <col min="7177" max="7177" width="14.33203125" style="135" customWidth="1"/>
    <col min="7178" max="7178" width="9.88671875" style="135" customWidth="1"/>
    <col min="7179" max="7179" width="13.6640625" style="135" customWidth="1"/>
    <col min="7180" max="7180" width="8.88671875" style="135" customWidth="1"/>
    <col min="7181" max="7181" width="25.6640625" style="135" customWidth="1"/>
    <col min="7182" max="7424" width="2.6640625" style="135"/>
    <col min="7425" max="7425" width="9" style="135" customWidth="1"/>
    <col min="7426" max="7427" width="15.6640625" style="135" customWidth="1"/>
    <col min="7428" max="7428" width="13.88671875" style="135" customWidth="1"/>
    <col min="7429" max="7429" width="12.21875" style="135" customWidth="1"/>
    <col min="7430" max="7430" width="8.88671875" style="135" customWidth="1"/>
    <col min="7431" max="7431" width="11.88671875" style="135" customWidth="1"/>
    <col min="7432" max="7432" width="15.6640625" style="135" customWidth="1"/>
    <col min="7433" max="7433" width="14.33203125" style="135" customWidth="1"/>
    <col min="7434" max="7434" width="9.88671875" style="135" customWidth="1"/>
    <col min="7435" max="7435" width="13.6640625" style="135" customWidth="1"/>
    <col min="7436" max="7436" width="8.88671875" style="135" customWidth="1"/>
    <col min="7437" max="7437" width="25.6640625" style="135" customWidth="1"/>
    <col min="7438" max="7680" width="2.6640625" style="135"/>
    <col min="7681" max="7681" width="9" style="135" customWidth="1"/>
    <col min="7682" max="7683" width="15.6640625" style="135" customWidth="1"/>
    <col min="7684" max="7684" width="13.88671875" style="135" customWidth="1"/>
    <col min="7685" max="7685" width="12.21875" style="135" customWidth="1"/>
    <col min="7686" max="7686" width="8.88671875" style="135" customWidth="1"/>
    <col min="7687" max="7687" width="11.88671875" style="135" customWidth="1"/>
    <col min="7688" max="7688" width="15.6640625" style="135" customWidth="1"/>
    <col min="7689" max="7689" width="14.33203125" style="135" customWidth="1"/>
    <col min="7690" max="7690" width="9.88671875" style="135" customWidth="1"/>
    <col min="7691" max="7691" width="13.6640625" style="135" customWidth="1"/>
    <col min="7692" max="7692" width="8.88671875" style="135" customWidth="1"/>
    <col min="7693" max="7693" width="25.6640625" style="135" customWidth="1"/>
    <col min="7694" max="7936" width="2.6640625" style="135"/>
    <col min="7937" max="7937" width="9" style="135" customWidth="1"/>
    <col min="7938" max="7939" width="15.6640625" style="135" customWidth="1"/>
    <col min="7940" max="7940" width="13.88671875" style="135" customWidth="1"/>
    <col min="7941" max="7941" width="12.21875" style="135" customWidth="1"/>
    <col min="7942" max="7942" width="8.88671875" style="135" customWidth="1"/>
    <col min="7943" max="7943" width="11.88671875" style="135" customWidth="1"/>
    <col min="7944" max="7944" width="15.6640625" style="135" customWidth="1"/>
    <col min="7945" max="7945" width="14.33203125" style="135" customWidth="1"/>
    <col min="7946" max="7946" width="9.88671875" style="135" customWidth="1"/>
    <col min="7947" max="7947" width="13.6640625" style="135" customWidth="1"/>
    <col min="7948" max="7948" width="8.88671875" style="135" customWidth="1"/>
    <col min="7949" max="7949" width="25.6640625" style="135" customWidth="1"/>
    <col min="7950" max="8192" width="2.6640625" style="135"/>
    <col min="8193" max="8193" width="9" style="135" customWidth="1"/>
    <col min="8194" max="8195" width="15.6640625" style="135" customWidth="1"/>
    <col min="8196" max="8196" width="13.88671875" style="135" customWidth="1"/>
    <col min="8197" max="8197" width="12.21875" style="135" customWidth="1"/>
    <col min="8198" max="8198" width="8.88671875" style="135" customWidth="1"/>
    <col min="8199" max="8199" width="11.88671875" style="135" customWidth="1"/>
    <col min="8200" max="8200" width="15.6640625" style="135" customWidth="1"/>
    <col min="8201" max="8201" width="14.33203125" style="135" customWidth="1"/>
    <col min="8202" max="8202" width="9.88671875" style="135" customWidth="1"/>
    <col min="8203" max="8203" width="13.6640625" style="135" customWidth="1"/>
    <col min="8204" max="8204" width="8.88671875" style="135" customWidth="1"/>
    <col min="8205" max="8205" width="25.6640625" style="135" customWidth="1"/>
    <col min="8206" max="8448" width="2.6640625" style="135"/>
    <col min="8449" max="8449" width="9" style="135" customWidth="1"/>
    <col min="8450" max="8451" width="15.6640625" style="135" customWidth="1"/>
    <col min="8452" max="8452" width="13.88671875" style="135" customWidth="1"/>
    <col min="8453" max="8453" width="12.21875" style="135" customWidth="1"/>
    <col min="8454" max="8454" width="8.88671875" style="135" customWidth="1"/>
    <col min="8455" max="8455" width="11.88671875" style="135" customWidth="1"/>
    <col min="8456" max="8456" width="15.6640625" style="135" customWidth="1"/>
    <col min="8457" max="8457" width="14.33203125" style="135" customWidth="1"/>
    <col min="8458" max="8458" width="9.88671875" style="135" customWidth="1"/>
    <col min="8459" max="8459" width="13.6640625" style="135" customWidth="1"/>
    <col min="8460" max="8460" width="8.88671875" style="135" customWidth="1"/>
    <col min="8461" max="8461" width="25.6640625" style="135" customWidth="1"/>
    <col min="8462" max="8704" width="2.6640625" style="135"/>
    <col min="8705" max="8705" width="9" style="135" customWidth="1"/>
    <col min="8706" max="8707" width="15.6640625" style="135" customWidth="1"/>
    <col min="8708" max="8708" width="13.88671875" style="135" customWidth="1"/>
    <col min="8709" max="8709" width="12.21875" style="135" customWidth="1"/>
    <col min="8710" max="8710" width="8.88671875" style="135" customWidth="1"/>
    <col min="8711" max="8711" width="11.88671875" style="135" customWidth="1"/>
    <col min="8712" max="8712" width="15.6640625" style="135" customWidth="1"/>
    <col min="8713" max="8713" width="14.33203125" style="135" customWidth="1"/>
    <col min="8714" max="8714" width="9.88671875" style="135" customWidth="1"/>
    <col min="8715" max="8715" width="13.6640625" style="135" customWidth="1"/>
    <col min="8716" max="8716" width="8.88671875" style="135" customWidth="1"/>
    <col min="8717" max="8717" width="25.6640625" style="135" customWidth="1"/>
    <col min="8718" max="8960" width="2.6640625" style="135"/>
    <col min="8961" max="8961" width="9" style="135" customWidth="1"/>
    <col min="8962" max="8963" width="15.6640625" style="135" customWidth="1"/>
    <col min="8964" max="8964" width="13.88671875" style="135" customWidth="1"/>
    <col min="8965" max="8965" width="12.21875" style="135" customWidth="1"/>
    <col min="8966" max="8966" width="8.88671875" style="135" customWidth="1"/>
    <col min="8967" max="8967" width="11.88671875" style="135" customWidth="1"/>
    <col min="8968" max="8968" width="15.6640625" style="135" customWidth="1"/>
    <col min="8969" max="8969" width="14.33203125" style="135" customWidth="1"/>
    <col min="8970" max="8970" width="9.88671875" style="135" customWidth="1"/>
    <col min="8971" max="8971" width="13.6640625" style="135" customWidth="1"/>
    <col min="8972" max="8972" width="8.88671875" style="135" customWidth="1"/>
    <col min="8973" max="8973" width="25.6640625" style="135" customWidth="1"/>
    <col min="8974" max="9216" width="2.6640625" style="135"/>
    <col min="9217" max="9217" width="9" style="135" customWidth="1"/>
    <col min="9218" max="9219" width="15.6640625" style="135" customWidth="1"/>
    <col min="9220" max="9220" width="13.88671875" style="135" customWidth="1"/>
    <col min="9221" max="9221" width="12.21875" style="135" customWidth="1"/>
    <col min="9222" max="9222" width="8.88671875" style="135" customWidth="1"/>
    <col min="9223" max="9223" width="11.88671875" style="135" customWidth="1"/>
    <col min="9224" max="9224" width="15.6640625" style="135" customWidth="1"/>
    <col min="9225" max="9225" width="14.33203125" style="135" customWidth="1"/>
    <col min="9226" max="9226" width="9.88671875" style="135" customWidth="1"/>
    <col min="9227" max="9227" width="13.6640625" style="135" customWidth="1"/>
    <col min="9228" max="9228" width="8.88671875" style="135" customWidth="1"/>
    <col min="9229" max="9229" width="25.6640625" style="135" customWidth="1"/>
    <col min="9230" max="9472" width="2.6640625" style="135"/>
    <col min="9473" max="9473" width="9" style="135" customWidth="1"/>
    <col min="9474" max="9475" width="15.6640625" style="135" customWidth="1"/>
    <col min="9476" max="9476" width="13.88671875" style="135" customWidth="1"/>
    <col min="9477" max="9477" width="12.21875" style="135" customWidth="1"/>
    <col min="9478" max="9478" width="8.88671875" style="135" customWidth="1"/>
    <col min="9479" max="9479" width="11.88671875" style="135" customWidth="1"/>
    <col min="9480" max="9480" width="15.6640625" style="135" customWidth="1"/>
    <col min="9481" max="9481" width="14.33203125" style="135" customWidth="1"/>
    <col min="9482" max="9482" width="9.88671875" style="135" customWidth="1"/>
    <col min="9483" max="9483" width="13.6640625" style="135" customWidth="1"/>
    <col min="9484" max="9484" width="8.88671875" style="135" customWidth="1"/>
    <col min="9485" max="9485" width="25.6640625" style="135" customWidth="1"/>
    <col min="9486" max="9728" width="2.6640625" style="135"/>
    <col min="9729" max="9729" width="9" style="135" customWidth="1"/>
    <col min="9730" max="9731" width="15.6640625" style="135" customWidth="1"/>
    <col min="9732" max="9732" width="13.88671875" style="135" customWidth="1"/>
    <col min="9733" max="9733" width="12.21875" style="135" customWidth="1"/>
    <col min="9734" max="9734" width="8.88671875" style="135" customWidth="1"/>
    <col min="9735" max="9735" width="11.88671875" style="135" customWidth="1"/>
    <col min="9736" max="9736" width="15.6640625" style="135" customWidth="1"/>
    <col min="9737" max="9737" width="14.33203125" style="135" customWidth="1"/>
    <col min="9738" max="9738" width="9.88671875" style="135" customWidth="1"/>
    <col min="9739" max="9739" width="13.6640625" style="135" customWidth="1"/>
    <col min="9740" max="9740" width="8.88671875" style="135" customWidth="1"/>
    <col min="9741" max="9741" width="25.6640625" style="135" customWidth="1"/>
    <col min="9742" max="9984" width="2.6640625" style="135"/>
    <col min="9985" max="9985" width="9" style="135" customWidth="1"/>
    <col min="9986" max="9987" width="15.6640625" style="135" customWidth="1"/>
    <col min="9988" max="9988" width="13.88671875" style="135" customWidth="1"/>
    <col min="9989" max="9989" width="12.21875" style="135" customWidth="1"/>
    <col min="9990" max="9990" width="8.88671875" style="135" customWidth="1"/>
    <col min="9991" max="9991" width="11.88671875" style="135" customWidth="1"/>
    <col min="9992" max="9992" width="15.6640625" style="135" customWidth="1"/>
    <col min="9993" max="9993" width="14.33203125" style="135" customWidth="1"/>
    <col min="9994" max="9994" width="9.88671875" style="135" customWidth="1"/>
    <col min="9995" max="9995" width="13.6640625" style="135" customWidth="1"/>
    <col min="9996" max="9996" width="8.88671875" style="135" customWidth="1"/>
    <col min="9997" max="9997" width="25.6640625" style="135" customWidth="1"/>
    <col min="9998" max="10240" width="2.6640625" style="135"/>
    <col min="10241" max="10241" width="9" style="135" customWidth="1"/>
    <col min="10242" max="10243" width="15.6640625" style="135" customWidth="1"/>
    <col min="10244" max="10244" width="13.88671875" style="135" customWidth="1"/>
    <col min="10245" max="10245" width="12.21875" style="135" customWidth="1"/>
    <col min="10246" max="10246" width="8.88671875" style="135" customWidth="1"/>
    <col min="10247" max="10247" width="11.88671875" style="135" customWidth="1"/>
    <col min="10248" max="10248" width="15.6640625" style="135" customWidth="1"/>
    <col min="10249" max="10249" width="14.33203125" style="135" customWidth="1"/>
    <col min="10250" max="10250" width="9.88671875" style="135" customWidth="1"/>
    <col min="10251" max="10251" width="13.6640625" style="135" customWidth="1"/>
    <col min="10252" max="10252" width="8.88671875" style="135" customWidth="1"/>
    <col min="10253" max="10253" width="25.6640625" style="135" customWidth="1"/>
    <col min="10254" max="10496" width="2.6640625" style="135"/>
    <col min="10497" max="10497" width="9" style="135" customWidth="1"/>
    <col min="10498" max="10499" width="15.6640625" style="135" customWidth="1"/>
    <col min="10500" max="10500" width="13.88671875" style="135" customWidth="1"/>
    <col min="10501" max="10501" width="12.21875" style="135" customWidth="1"/>
    <col min="10502" max="10502" width="8.88671875" style="135" customWidth="1"/>
    <col min="10503" max="10503" width="11.88671875" style="135" customWidth="1"/>
    <col min="10504" max="10504" width="15.6640625" style="135" customWidth="1"/>
    <col min="10505" max="10505" width="14.33203125" style="135" customWidth="1"/>
    <col min="10506" max="10506" width="9.88671875" style="135" customWidth="1"/>
    <col min="10507" max="10507" width="13.6640625" style="135" customWidth="1"/>
    <col min="10508" max="10508" width="8.88671875" style="135" customWidth="1"/>
    <col min="10509" max="10509" width="25.6640625" style="135" customWidth="1"/>
    <col min="10510" max="10752" width="2.6640625" style="135"/>
    <col min="10753" max="10753" width="9" style="135" customWidth="1"/>
    <col min="10754" max="10755" width="15.6640625" style="135" customWidth="1"/>
    <col min="10756" max="10756" width="13.88671875" style="135" customWidth="1"/>
    <col min="10757" max="10757" width="12.21875" style="135" customWidth="1"/>
    <col min="10758" max="10758" width="8.88671875" style="135" customWidth="1"/>
    <col min="10759" max="10759" width="11.88671875" style="135" customWidth="1"/>
    <col min="10760" max="10760" width="15.6640625" style="135" customWidth="1"/>
    <col min="10761" max="10761" width="14.33203125" style="135" customWidth="1"/>
    <col min="10762" max="10762" width="9.88671875" style="135" customWidth="1"/>
    <col min="10763" max="10763" width="13.6640625" style="135" customWidth="1"/>
    <col min="10764" max="10764" width="8.88671875" style="135" customWidth="1"/>
    <col min="10765" max="10765" width="25.6640625" style="135" customWidth="1"/>
    <col min="10766" max="11008" width="2.6640625" style="135"/>
    <col min="11009" max="11009" width="9" style="135" customWidth="1"/>
    <col min="11010" max="11011" width="15.6640625" style="135" customWidth="1"/>
    <col min="11012" max="11012" width="13.88671875" style="135" customWidth="1"/>
    <col min="11013" max="11013" width="12.21875" style="135" customWidth="1"/>
    <col min="11014" max="11014" width="8.88671875" style="135" customWidth="1"/>
    <col min="11015" max="11015" width="11.88671875" style="135" customWidth="1"/>
    <col min="11016" max="11016" width="15.6640625" style="135" customWidth="1"/>
    <col min="11017" max="11017" width="14.33203125" style="135" customWidth="1"/>
    <col min="11018" max="11018" width="9.88671875" style="135" customWidth="1"/>
    <col min="11019" max="11019" width="13.6640625" style="135" customWidth="1"/>
    <col min="11020" max="11020" width="8.88671875" style="135" customWidth="1"/>
    <col min="11021" max="11021" width="25.6640625" style="135" customWidth="1"/>
    <col min="11022" max="11264" width="2.6640625" style="135"/>
    <col min="11265" max="11265" width="9" style="135" customWidth="1"/>
    <col min="11266" max="11267" width="15.6640625" style="135" customWidth="1"/>
    <col min="11268" max="11268" width="13.88671875" style="135" customWidth="1"/>
    <col min="11269" max="11269" width="12.21875" style="135" customWidth="1"/>
    <col min="11270" max="11270" width="8.88671875" style="135" customWidth="1"/>
    <col min="11271" max="11271" width="11.88671875" style="135" customWidth="1"/>
    <col min="11272" max="11272" width="15.6640625" style="135" customWidth="1"/>
    <col min="11273" max="11273" width="14.33203125" style="135" customWidth="1"/>
    <col min="11274" max="11274" width="9.88671875" style="135" customWidth="1"/>
    <col min="11275" max="11275" width="13.6640625" style="135" customWidth="1"/>
    <col min="11276" max="11276" width="8.88671875" style="135" customWidth="1"/>
    <col min="11277" max="11277" width="25.6640625" style="135" customWidth="1"/>
    <col min="11278" max="11520" width="2.6640625" style="135"/>
    <col min="11521" max="11521" width="9" style="135" customWidth="1"/>
    <col min="11522" max="11523" width="15.6640625" style="135" customWidth="1"/>
    <col min="11524" max="11524" width="13.88671875" style="135" customWidth="1"/>
    <col min="11525" max="11525" width="12.21875" style="135" customWidth="1"/>
    <col min="11526" max="11526" width="8.88671875" style="135" customWidth="1"/>
    <col min="11527" max="11527" width="11.88671875" style="135" customWidth="1"/>
    <col min="11528" max="11528" width="15.6640625" style="135" customWidth="1"/>
    <col min="11529" max="11529" width="14.33203125" style="135" customWidth="1"/>
    <col min="11530" max="11530" width="9.88671875" style="135" customWidth="1"/>
    <col min="11531" max="11531" width="13.6640625" style="135" customWidth="1"/>
    <col min="11532" max="11532" width="8.88671875" style="135" customWidth="1"/>
    <col min="11533" max="11533" width="25.6640625" style="135" customWidth="1"/>
    <col min="11534" max="11776" width="2.6640625" style="135"/>
    <col min="11777" max="11777" width="9" style="135" customWidth="1"/>
    <col min="11778" max="11779" width="15.6640625" style="135" customWidth="1"/>
    <col min="11780" max="11780" width="13.88671875" style="135" customWidth="1"/>
    <col min="11781" max="11781" width="12.21875" style="135" customWidth="1"/>
    <col min="11782" max="11782" width="8.88671875" style="135" customWidth="1"/>
    <col min="11783" max="11783" width="11.88671875" style="135" customWidth="1"/>
    <col min="11784" max="11784" width="15.6640625" style="135" customWidth="1"/>
    <col min="11785" max="11785" width="14.33203125" style="135" customWidth="1"/>
    <col min="11786" max="11786" width="9.88671875" style="135" customWidth="1"/>
    <col min="11787" max="11787" width="13.6640625" style="135" customWidth="1"/>
    <col min="11788" max="11788" width="8.88671875" style="135" customWidth="1"/>
    <col min="11789" max="11789" width="25.6640625" style="135" customWidth="1"/>
    <col min="11790" max="12032" width="2.6640625" style="135"/>
    <col min="12033" max="12033" width="9" style="135" customWidth="1"/>
    <col min="12034" max="12035" width="15.6640625" style="135" customWidth="1"/>
    <col min="12036" max="12036" width="13.88671875" style="135" customWidth="1"/>
    <col min="12037" max="12037" width="12.21875" style="135" customWidth="1"/>
    <col min="12038" max="12038" width="8.88671875" style="135" customWidth="1"/>
    <col min="12039" max="12039" width="11.88671875" style="135" customWidth="1"/>
    <col min="12040" max="12040" width="15.6640625" style="135" customWidth="1"/>
    <col min="12041" max="12041" width="14.33203125" style="135" customWidth="1"/>
    <col min="12042" max="12042" width="9.88671875" style="135" customWidth="1"/>
    <col min="12043" max="12043" width="13.6640625" style="135" customWidth="1"/>
    <col min="12044" max="12044" width="8.88671875" style="135" customWidth="1"/>
    <col min="12045" max="12045" width="25.6640625" style="135" customWidth="1"/>
    <col min="12046" max="12288" width="2.6640625" style="135"/>
    <col min="12289" max="12289" width="9" style="135" customWidth="1"/>
    <col min="12290" max="12291" width="15.6640625" style="135" customWidth="1"/>
    <col min="12292" max="12292" width="13.88671875" style="135" customWidth="1"/>
    <col min="12293" max="12293" width="12.21875" style="135" customWidth="1"/>
    <col min="12294" max="12294" width="8.88671875" style="135" customWidth="1"/>
    <col min="12295" max="12295" width="11.88671875" style="135" customWidth="1"/>
    <col min="12296" max="12296" width="15.6640625" style="135" customWidth="1"/>
    <col min="12297" max="12297" width="14.33203125" style="135" customWidth="1"/>
    <col min="12298" max="12298" width="9.88671875" style="135" customWidth="1"/>
    <col min="12299" max="12299" width="13.6640625" style="135" customWidth="1"/>
    <col min="12300" max="12300" width="8.88671875" style="135" customWidth="1"/>
    <col min="12301" max="12301" width="25.6640625" style="135" customWidth="1"/>
    <col min="12302" max="12544" width="2.6640625" style="135"/>
    <col min="12545" max="12545" width="9" style="135" customWidth="1"/>
    <col min="12546" max="12547" width="15.6640625" style="135" customWidth="1"/>
    <col min="12548" max="12548" width="13.88671875" style="135" customWidth="1"/>
    <col min="12549" max="12549" width="12.21875" style="135" customWidth="1"/>
    <col min="12550" max="12550" width="8.88671875" style="135" customWidth="1"/>
    <col min="12551" max="12551" width="11.88671875" style="135" customWidth="1"/>
    <col min="12552" max="12552" width="15.6640625" style="135" customWidth="1"/>
    <col min="12553" max="12553" width="14.33203125" style="135" customWidth="1"/>
    <col min="12554" max="12554" width="9.88671875" style="135" customWidth="1"/>
    <col min="12555" max="12555" width="13.6640625" style="135" customWidth="1"/>
    <col min="12556" max="12556" width="8.88671875" style="135" customWidth="1"/>
    <col min="12557" max="12557" width="25.6640625" style="135" customWidth="1"/>
    <col min="12558" max="12800" width="2.6640625" style="135"/>
    <col min="12801" max="12801" width="9" style="135" customWidth="1"/>
    <col min="12802" max="12803" width="15.6640625" style="135" customWidth="1"/>
    <col min="12804" max="12804" width="13.88671875" style="135" customWidth="1"/>
    <col min="12805" max="12805" width="12.21875" style="135" customWidth="1"/>
    <col min="12806" max="12806" width="8.88671875" style="135" customWidth="1"/>
    <col min="12807" max="12807" width="11.88671875" style="135" customWidth="1"/>
    <col min="12808" max="12808" width="15.6640625" style="135" customWidth="1"/>
    <col min="12809" max="12809" width="14.33203125" style="135" customWidth="1"/>
    <col min="12810" max="12810" width="9.88671875" style="135" customWidth="1"/>
    <col min="12811" max="12811" width="13.6640625" style="135" customWidth="1"/>
    <col min="12812" max="12812" width="8.88671875" style="135" customWidth="1"/>
    <col min="12813" max="12813" width="25.6640625" style="135" customWidth="1"/>
    <col min="12814" max="13056" width="2.6640625" style="135"/>
    <col min="13057" max="13057" width="9" style="135" customWidth="1"/>
    <col min="13058" max="13059" width="15.6640625" style="135" customWidth="1"/>
    <col min="13060" max="13060" width="13.88671875" style="135" customWidth="1"/>
    <col min="13061" max="13061" width="12.21875" style="135" customWidth="1"/>
    <col min="13062" max="13062" width="8.88671875" style="135" customWidth="1"/>
    <col min="13063" max="13063" width="11.88671875" style="135" customWidth="1"/>
    <col min="13064" max="13064" width="15.6640625" style="135" customWidth="1"/>
    <col min="13065" max="13065" width="14.33203125" style="135" customWidth="1"/>
    <col min="13066" max="13066" width="9.88671875" style="135" customWidth="1"/>
    <col min="13067" max="13067" width="13.6640625" style="135" customWidth="1"/>
    <col min="13068" max="13068" width="8.88671875" style="135" customWidth="1"/>
    <col min="13069" max="13069" width="25.6640625" style="135" customWidth="1"/>
    <col min="13070" max="13312" width="2.6640625" style="135"/>
    <col min="13313" max="13313" width="9" style="135" customWidth="1"/>
    <col min="13314" max="13315" width="15.6640625" style="135" customWidth="1"/>
    <col min="13316" max="13316" width="13.88671875" style="135" customWidth="1"/>
    <col min="13317" max="13317" width="12.21875" style="135" customWidth="1"/>
    <col min="13318" max="13318" width="8.88671875" style="135" customWidth="1"/>
    <col min="13319" max="13319" width="11.88671875" style="135" customWidth="1"/>
    <col min="13320" max="13320" width="15.6640625" style="135" customWidth="1"/>
    <col min="13321" max="13321" width="14.33203125" style="135" customWidth="1"/>
    <col min="13322" max="13322" width="9.88671875" style="135" customWidth="1"/>
    <col min="13323" max="13323" width="13.6640625" style="135" customWidth="1"/>
    <col min="13324" max="13324" width="8.88671875" style="135" customWidth="1"/>
    <col min="13325" max="13325" width="25.6640625" style="135" customWidth="1"/>
    <col min="13326" max="13568" width="2.6640625" style="135"/>
    <col min="13569" max="13569" width="9" style="135" customWidth="1"/>
    <col min="13570" max="13571" width="15.6640625" style="135" customWidth="1"/>
    <col min="13572" max="13572" width="13.88671875" style="135" customWidth="1"/>
    <col min="13573" max="13573" width="12.21875" style="135" customWidth="1"/>
    <col min="13574" max="13574" width="8.88671875" style="135" customWidth="1"/>
    <col min="13575" max="13575" width="11.88671875" style="135" customWidth="1"/>
    <col min="13576" max="13576" width="15.6640625" style="135" customWidth="1"/>
    <col min="13577" max="13577" width="14.33203125" style="135" customWidth="1"/>
    <col min="13578" max="13578" width="9.88671875" style="135" customWidth="1"/>
    <col min="13579" max="13579" width="13.6640625" style="135" customWidth="1"/>
    <col min="13580" max="13580" width="8.88671875" style="135" customWidth="1"/>
    <col min="13581" max="13581" width="25.6640625" style="135" customWidth="1"/>
    <col min="13582" max="13824" width="2.6640625" style="135"/>
    <col min="13825" max="13825" width="9" style="135" customWidth="1"/>
    <col min="13826" max="13827" width="15.6640625" style="135" customWidth="1"/>
    <col min="13828" max="13828" width="13.88671875" style="135" customWidth="1"/>
    <col min="13829" max="13829" width="12.21875" style="135" customWidth="1"/>
    <col min="13830" max="13830" width="8.88671875" style="135" customWidth="1"/>
    <col min="13831" max="13831" width="11.88671875" style="135" customWidth="1"/>
    <col min="13832" max="13832" width="15.6640625" style="135" customWidth="1"/>
    <col min="13833" max="13833" width="14.33203125" style="135" customWidth="1"/>
    <col min="13834" max="13834" width="9.88671875" style="135" customWidth="1"/>
    <col min="13835" max="13835" width="13.6640625" style="135" customWidth="1"/>
    <col min="13836" max="13836" width="8.88671875" style="135" customWidth="1"/>
    <col min="13837" max="13837" width="25.6640625" style="135" customWidth="1"/>
    <col min="13838" max="14080" width="2.6640625" style="135"/>
    <col min="14081" max="14081" width="9" style="135" customWidth="1"/>
    <col min="14082" max="14083" width="15.6640625" style="135" customWidth="1"/>
    <col min="14084" max="14084" width="13.88671875" style="135" customWidth="1"/>
    <col min="14085" max="14085" width="12.21875" style="135" customWidth="1"/>
    <col min="14086" max="14086" width="8.88671875" style="135" customWidth="1"/>
    <col min="14087" max="14087" width="11.88671875" style="135" customWidth="1"/>
    <col min="14088" max="14088" width="15.6640625" style="135" customWidth="1"/>
    <col min="14089" max="14089" width="14.33203125" style="135" customWidth="1"/>
    <col min="14090" max="14090" width="9.88671875" style="135" customWidth="1"/>
    <col min="14091" max="14091" width="13.6640625" style="135" customWidth="1"/>
    <col min="14092" max="14092" width="8.88671875" style="135" customWidth="1"/>
    <col min="14093" max="14093" width="25.6640625" style="135" customWidth="1"/>
    <col min="14094" max="14336" width="2.6640625" style="135"/>
    <col min="14337" max="14337" width="9" style="135" customWidth="1"/>
    <col min="14338" max="14339" width="15.6640625" style="135" customWidth="1"/>
    <col min="14340" max="14340" width="13.88671875" style="135" customWidth="1"/>
    <col min="14341" max="14341" width="12.21875" style="135" customWidth="1"/>
    <col min="14342" max="14342" width="8.88671875" style="135" customWidth="1"/>
    <col min="14343" max="14343" width="11.88671875" style="135" customWidth="1"/>
    <col min="14344" max="14344" width="15.6640625" style="135" customWidth="1"/>
    <col min="14345" max="14345" width="14.33203125" style="135" customWidth="1"/>
    <col min="14346" max="14346" width="9.88671875" style="135" customWidth="1"/>
    <col min="14347" max="14347" width="13.6640625" style="135" customWidth="1"/>
    <col min="14348" max="14348" width="8.88671875" style="135" customWidth="1"/>
    <col min="14349" max="14349" width="25.6640625" style="135" customWidth="1"/>
    <col min="14350" max="14592" width="2.6640625" style="135"/>
    <col min="14593" max="14593" width="9" style="135" customWidth="1"/>
    <col min="14594" max="14595" width="15.6640625" style="135" customWidth="1"/>
    <col min="14596" max="14596" width="13.88671875" style="135" customWidth="1"/>
    <col min="14597" max="14597" width="12.21875" style="135" customWidth="1"/>
    <col min="14598" max="14598" width="8.88671875" style="135" customWidth="1"/>
    <col min="14599" max="14599" width="11.88671875" style="135" customWidth="1"/>
    <col min="14600" max="14600" width="15.6640625" style="135" customWidth="1"/>
    <col min="14601" max="14601" width="14.33203125" style="135" customWidth="1"/>
    <col min="14602" max="14602" width="9.88671875" style="135" customWidth="1"/>
    <col min="14603" max="14603" width="13.6640625" style="135" customWidth="1"/>
    <col min="14604" max="14604" width="8.88671875" style="135" customWidth="1"/>
    <col min="14605" max="14605" width="25.6640625" style="135" customWidth="1"/>
    <col min="14606" max="14848" width="2.6640625" style="135"/>
    <col min="14849" max="14849" width="9" style="135" customWidth="1"/>
    <col min="14850" max="14851" width="15.6640625" style="135" customWidth="1"/>
    <col min="14852" max="14852" width="13.88671875" style="135" customWidth="1"/>
    <col min="14853" max="14853" width="12.21875" style="135" customWidth="1"/>
    <col min="14854" max="14854" width="8.88671875" style="135" customWidth="1"/>
    <col min="14855" max="14855" width="11.88671875" style="135" customWidth="1"/>
    <col min="14856" max="14856" width="15.6640625" style="135" customWidth="1"/>
    <col min="14857" max="14857" width="14.33203125" style="135" customWidth="1"/>
    <col min="14858" max="14858" width="9.88671875" style="135" customWidth="1"/>
    <col min="14859" max="14859" width="13.6640625" style="135" customWidth="1"/>
    <col min="14860" max="14860" width="8.88671875" style="135" customWidth="1"/>
    <col min="14861" max="14861" width="25.6640625" style="135" customWidth="1"/>
    <col min="14862" max="15104" width="2.6640625" style="135"/>
    <col min="15105" max="15105" width="9" style="135" customWidth="1"/>
    <col min="15106" max="15107" width="15.6640625" style="135" customWidth="1"/>
    <col min="15108" max="15108" width="13.88671875" style="135" customWidth="1"/>
    <col min="15109" max="15109" width="12.21875" style="135" customWidth="1"/>
    <col min="15110" max="15110" width="8.88671875" style="135" customWidth="1"/>
    <col min="15111" max="15111" width="11.88671875" style="135" customWidth="1"/>
    <col min="15112" max="15112" width="15.6640625" style="135" customWidth="1"/>
    <col min="15113" max="15113" width="14.33203125" style="135" customWidth="1"/>
    <col min="15114" max="15114" width="9.88671875" style="135" customWidth="1"/>
    <col min="15115" max="15115" width="13.6640625" style="135" customWidth="1"/>
    <col min="15116" max="15116" width="8.88671875" style="135" customWidth="1"/>
    <col min="15117" max="15117" width="25.6640625" style="135" customWidth="1"/>
    <col min="15118" max="15360" width="2.6640625" style="135"/>
    <col min="15361" max="15361" width="9" style="135" customWidth="1"/>
    <col min="15362" max="15363" width="15.6640625" style="135" customWidth="1"/>
    <col min="15364" max="15364" width="13.88671875" style="135" customWidth="1"/>
    <col min="15365" max="15365" width="12.21875" style="135" customWidth="1"/>
    <col min="15366" max="15366" width="8.88671875" style="135" customWidth="1"/>
    <col min="15367" max="15367" width="11.88671875" style="135" customWidth="1"/>
    <col min="15368" max="15368" width="15.6640625" style="135" customWidth="1"/>
    <col min="15369" max="15369" width="14.33203125" style="135" customWidth="1"/>
    <col min="15370" max="15370" width="9.88671875" style="135" customWidth="1"/>
    <col min="15371" max="15371" width="13.6640625" style="135" customWidth="1"/>
    <col min="15372" max="15372" width="8.88671875" style="135" customWidth="1"/>
    <col min="15373" max="15373" width="25.6640625" style="135" customWidth="1"/>
    <col min="15374" max="15616" width="2.6640625" style="135"/>
    <col min="15617" max="15617" width="9" style="135" customWidth="1"/>
    <col min="15618" max="15619" width="15.6640625" style="135" customWidth="1"/>
    <col min="15620" max="15620" width="13.88671875" style="135" customWidth="1"/>
    <col min="15621" max="15621" width="12.21875" style="135" customWidth="1"/>
    <col min="15622" max="15622" width="8.88671875" style="135" customWidth="1"/>
    <col min="15623" max="15623" width="11.88671875" style="135" customWidth="1"/>
    <col min="15624" max="15624" width="15.6640625" style="135" customWidth="1"/>
    <col min="15625" max="15625" width="14.33203125" style="135" customWidth="1"/>
    <col min="15626" max="15626" width="9.88671875" style="135" customWidth="1"/>
    <col min="15627" max="15627" width="13.6640625" style="135" customWidth="1"/>
    <col min="15628" max="15628" width="8.88671875" style="135" customWidth="1"/>
    <col min="15629" max="15629" width="25.6640625" style="135" customWidth="1"/>
    <col min="15630" max="15872" width="2.6640625" style="135"/>
    <col min="15873" max="15873" width="9" style="135" customWidth="1"/>
    <col min="15874" max="15875" width="15.6640625" style="135" customWidth="1"/>
    <col min="15876" max="15876" width="13.88671875" style="135" customWidth="1"/>
    <col min="15877" max="15877" width="12.21875" style="135" customWidth="1"/>
    <col min="15878" max="15878" width="8.88671875" style="135" customWidth="1"/>
    <col min="15879" max="15879" width="11.88671875" style="135" customWidth="1"/>
    <col min="15880" max="15880" width="15.6640625" style="135" customWidth="1"/>
    <col min="15881" max="15881" width="14.33203125" style="135" customWidth="1"/>
    <col min="15882" max="15882" width="9.88671875" style="135" customWidth="1"/>
    <col min="15883" max="15883" width="13.6640625" style="135" customWidth="1"/>
    <col min="15884" max="15884" width="8.88671875" style="135" customWidth="1"/>
    <col min="15885" max="15885" width="25.6640625" style="135" customWidth="1"/>
    <col min="15886" max="16128" width="2.6640625" style="135"/>
    <col min="16129" max="16129" width="9" style="135" customWidth="1"/>
    <col min="16130" max="16131" width="15.6640625" style="135" customWidth="1"/>
    <col min="16132" max="16132" width="13.88671875" style="135" customWidth="1"/>
    <col min="16133" max="16133" width="12.21875" style="135" customWidth="1"/>
    <col min="16134" max="16134" width="8.88671875" style="135" customWidth="1"/>
    <col min="16135" max="16135" width="11.88671875" style="135" customWidth="1"/>
    <col min="16136" max="16136" width="15.6640625" style="135" customWidth="1"/>
    <col min="16137" max="16137" width="14.33203125" style="135" customWidth="1"/>
    <col min="16138" max="16138" width="9.88671875" style="135" customWidth="1"/>
    <col min="16139" max="16139" width="13.6640625" style="135" customWidth="1"/>
    <col min="16140" max="16140" width="8.88671875" style="135" customWidth="1"/>
    <col min="16141" max="16141" width="25.6640625" style="135" customWidth="1"/>
    <col min="16142" max="16384" width="2.6640625" style="135"/>
  </cols>
  <sheetData>
    <row r="1" spans="2:27" ht="24.9" customHeight="1" thickBot="1">
      <c r="E1" s="2"/>
      <c r="F1" s="135" t="s">
        <v>95</v>
      </c>
      <c r="L1" s="370" t="s">
        <v>97</v>
      </c>
      <c r="M1" s="371"/>
      <c r="N1" s="371"/>
      <c r="O1" s="371"/>
      <c r="P1" s="371"/>
      <c r="Q1" s="371"/>
      <c r="R1" s="371"/>
      <c r="S1" s="372"/>
    </row>
    <row r="2" spans="2:27" ht="24.9" customHeight="1">
      <c r="B2" s="135" t="s">
        <v>96</v>
      </c>
      <c r="L2" s="319" t="s">
        <v>58</v>
      </c>
      <c r="M2" s="320"/>
      <c r="N2" s="5" t="s">
        <v>0</v>
      </c>
      <c r="O2" s="202"/>
      <c r="P2" s="202"/>
      <c r="Q2" s="202"/>
      <c r="R2" s="202"/>
      <c r="S2" s="202"/>
    </row>
    <row r="3" spans="2:27" ht="12" customHeight="1" thickBot="1">
      <c r="N3" s="6"/>
      <c r="O3" s="104"/>
      <c r="P3" s="104"/>
    </row>
    <row r="4" spans="2:27" ht="30" customHeight="1" thickBot="1">
      <c r="B4" s="321" t="s">
        <v>1</v>
      </c>
      <c r="C4" s="322"/>
      <c r="D4" s="326"/>
      <c r="E4" s="327"/>
      <c r="F4" s="380"/>
      <c r="G4" s="380"/>
      <c r="H4" s="380"/>
      <c r="I4" s="380"/>
      <c r="J4" s="381"/>
      <c r="K4" s="95"/>
      <c r="L4" s="6"/>
      <c r="M4" s="7"/>
      <c r="N4" s="12"/>
      <c r="O4" s="8"/>
      <c r="P4" s="8"/>
      <c r="Q4" s="8"/>
      <c r="R4" s="8"/>
      <c r="S4" s="8"/>
      <c r="T4" s="8"/>
    </row>
    <row r="5" spans="2:27" ht="24.9" customHeight="1" thickBo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8"/>
      <c r="P5" s="8"/>
      <c r="Q5" s="8"/>
      <c r="R5" s="8"/>
      <c r="S5" s="8"/>
      <c r="T5" s="8"/>
    </row>
    <row r="6" spans="2:27" ht="24.9" customHeight="1" thickBot="1">
      <c r="B6" s="105" t="s">
        <v>2</v>
      </c>
      <c r="C6" s="106"/>
      <c r="D6" s="107" t="s">
        <v>3</v>
      </c>
      <c r="E6" s="382" t="s">
        <v>31</v>
      </c>
      <c r="F6" s="383"/>
      <c r="G6" s="384"/>
      <c r="H6" s="385" t="s">
        <v>32</v>
      </c>
      <c r="I6" s="386"/>
      <c r="J6" s="13"/>
      <c r="K6" s="13"/>
      <c r="L6" s="12"/>
      <c r="M6" s="13"/>
      <c r="N6" s="134"/>
      <c r="O6" s="134"/>
      <c r="P6" s="8"/>
      <c r="Q6" s="8"/>
      <c r="R6" s="8"/>
      <c r="S6" s="8"/>
      <c r="T6" s="8"/>
    </row>
    <row r="7" spans="2:27" ht="24.9" customHeight="1">
      <c r="B7" s="373" t="s">
        <v>98</v>
      </c>
      <c r="C7" s="374"/>
      <c r="D7" s="197" t="str">
        <f>IF(E7&lt;=H7,"適","不適")</f>
        <v>適</v>
      </c>
      <c r="E7" s="375">
        <f>J14</f>
        <v>0</v>
      </c>
      <c r="F7" s="376"/>
      <c r="G7" s="198" t="s">
        <v>34</v>
      </c>
      <c r="H7" s="238">
        <f>D26-E40-M31</f>
        <v>0</v>
      </c>
      <c r="I7" s="234" t="s">
        <v>99</v>
      </c>
      <c r="J7" s="26"/>
      <c r="K7" s="108"/>
      <c r="L7" s="12"/>
      <c r="M7" s="133"/>
      <c r="N7" s="109"/>
      <c r="O7" s="20"/>
      <c r="P7" s="12"/>
      <c r="Q7" s="8"/>
      <c r="R7" s="8"/>
      <c r="S7" s="8"/>
      <c r="T7" s="8"/>
    </row>
    <row r="8" spans="2:27" ht="24.9" customHeight="1">
      <c r="B8" s="387" t="s">
        <v>33</v>
      </c>
      <c r="C8" s="388"/>
      <c r="D8" s="196" t="str">
        <f>IF(E8&lt;=H8,"適","不適")</f>
        <v>適</v>
      </c>
      <c r="E8" s="389">
        <f>J16</f>
        <v>0</v>
      </c>
      <c r="F8" s="390"/>
      <c r="G8" s="199" t="s">
        <v>36</v>
      </c>
      <c r="H8" s="239">
        <f>+E40</f>
        <v>0</v>
      </c>
      <c r="I8" s="235" t="s">
        <v>101</v>
      </c>
      <c r="J8" s="26"/>
      <c r="K8" s="108"/>
      <c r="L8" s="12"/>
      <c r="M8" s="133"/>
      <c r="N8" s="109"/>
      <c r="O8" s="20"/>
      <c r="P8" s="12"/>
      <c r="Q8" s="8"/>
      <c r="R8" s="8"/>
      <c r="S8" s="8"/>
      <c r="T8" s="8"/>
    </row>
    <row r="9" spans="2:27" ht="24.9" customHeight="1">
      <c r="B9" s="391" t="s">
        <v>35</v>
      </c>
      <c r="C9" s="392"/>
      <c r="D9" s="110" t="str">
        <f>IF(E9&lt;=H9,"適","不適")</f>
        <v>適</v>
      </c>
      <c r="E9" s="393">
        <f>J17</f>
        <v>0</v>
      </c>
      <c r="F9" s="394"/>
      <c r="G9" s="200" t="s">
        <v>38</v>
      </c>
      <c r="H9" s="240">
        <f>+K40</f>
        <v>0</v>
      </c>
      <c r="I9" s="236" t="s">
        <v>131</v>
      </c>
      <c r="J9" s="26"/>
      <c r="K9" s="108"/>
      <c r="L9" s="12"/>
      <c r="M9" s="16"/>
      <c r="N9" s="6"/>
      <c r="P9" s="8"/>
      <c r="Q9" s="8"/>
      <c r="R9" s="8"/>
      <c r="S9" s="8"/>
      <c r="T9" s="8"/>
    </row>
    <row r="10" spans="2:27" ht="24.9" customHeight="1" thickBot="1">
      <c r="B10" s="395" t="s">
        <v>37</v>
      </c>
      <c r="C10" s="396"/>
      <c r="D10" s="111" t="str">
        <f>IF(AND(E10*0.8&lt;=G42,E10&lt;=H10),"適","不適")</f>
        <v>不適</v>
      </c>
      <c r="E10" s="397">
        <f>MAX(J20,J22+J23)</f>
        <v>300</v>
      </c>
      <c r="F10" s="398"/>
      <c r="G10" s="201" t="s">
        <v>100</v>
      </c>
      <c r="H10" s="241">
        <f>G42</f>
        <v>0</v>
      </c>
      <c r="I10" s="237" t="s">
        <v>134</v>
      </c>
      <c r="J10" s="112"/>
      <c r="K10" s="113"/>
      <c r="N10" s="109"/>
      <c r="O10" s="20"/>
      <c r="P10" s="8" t="s">
        <v>39</v>
      </c>
      <c r="Q10" s="8"/>
      <c r="R10" s="8"/>
      <c r="S10" s="8"/>
      <c r="T10" s="8"/>
    </row>
    <row r="11" spans="2:27" ht="24.9" customHeight="1">
      <c r="B11" s="114" t="s">
        <v>40</v>
      </c>
      <c r="C11" s="17"/>
      <c r="D11" s="133"/>
      <c r="E11" s="133"/>
      <c r="F11" s="133"/>
      <c r="G11" s="108"/>
      <c r="H11" s="108"/>
      <c r="I11" s="108"/>
      <c r="J11" s="108"/>
      <c r="K11" s="108"/>
      <c r="L11" s="12"/>
      <c r="M11" s="8"/>
      <c r="N11" s="109"/>
      <c r="O11" s="20"/>
      <c r="P11" s="8"/>
      <c r="Q11" s="8"/>
      <c r="R11" s="8"/>
      <c r="S11" s="8"/>
      <c r="T11" s="8"/>
    </row>
    <row r="12" spans="2:27" ht="15.45" customHeight="1">
      <c r="C12" s="17"/>
      <c r="D12" s="133"/>
      <c r="E12" s="133"/>
      <c r="F12" s="133"/>
      <c r="G12" s="108"/>
      <c r="H12" s="108"/>
      <c r="I12" s="108"/>
      <c r="J12" s="108"/>
      <c r="K12" s="108"/>
      <c r="L12" s="12"/>
      <c r="M12" s="8"/>
      <c r="N12" s="109"/>
      <c r="O12" s="20"/>
      <c r="P12" s="8"/>
      <c r="Q12" s="8"/>
      <c r="R12" s="8"/>
      <c r="S12" s="8"/>
      <c r="T12" s="8"/>
    </row>
    <row r="13" spans="2:27" ht="24.9" customHeight="1" thickBot="1">
      <c r="B13" s="203" t="s">
        <v>13</v>
      </c>
      <c r="C13" s="204"/>
      <c r="D13" s="133"/>
      <c r="E13" s="108"/>
      <c r="F13" s="108"/>
      <c r="G13" s="108"/>
      <c r="H13" s="108"/>
      <c r="I13" s="205"/>
      <c r="J13" s="108"/>
      <c r="K13" s="108"/>
      <c r="L13" s="108"/>
      <c r="M13" s="205"/>
      <c r="N13" s="206"/>
      <c r="O13" s="206"/>
      <c r="P13" s="206"/>
      <c r="Q13" s="113"/>
      <c r="U13" s="109"/>
      <c r="V13" s="20"/>
      <c r="W13" s="8"/>
      <c r="X13" s="8"/>
      <c r="Y13" s="8"/>
      <c r="Z13" s="8"/>
      <c r="AA13" s="8"/>
    </row>
    <row r="14" spans="2:27" ht="24.9" customHeight="1">
      <c r="B14" s="348" t="s">
        <v>104</v>
      </c>
      <c r="C14" s="349"/>
      <c r="D14" s="207" t="s">
        <v>105</v>
      </c>
      <c r="E14" s="208" t="s">
        <v>106</v>
      </c>
      <c r="F14" s="208"/>
      <c r="G14" s="208"/>
      <c r="H14" s="208"/>
      <c r="I14" s="209"/>
      <c r="J14" s="330">
        <f>IF(COUNTA(E28:E39)+COUNTA(K28:K39)=0,0,IF(COUNTA(E28:E39)+COUNTA(K28:K39)=1,180,320+100*(COUNTA(E28:E39)+COUNTA(K28:K39)-2)))</f>
        <v>0</v>
      </c>
      <c r="K14" s="331"/>
      <c r="L14" s="208"/>
      <c r="M14" s="210"/>
      <c r="N14" s="12"/>
      <c r="O14" s="12"/>
      <c r="P14" s="12"/>
      <c r="Q14" s="12"/>
      <c r="R14" s="12"/>
      <c r="S14" s="12"/>
      <c r="T14" s="12"/>
      <c r="U14" s="12"/>
      <c r="V14" s="8"/>
      <c r="W14" s="8"/>
      <c r="X14" s="8"/>
      <c r="Y14" s="8"/>
      <c r="Z14" s="8"/>
      <c r="AA14" s="8"/>
    </row>
    <row r="15" spans="2:27" ht="24.9" customHeight="1">
      <c r="B15" s="350"/>
      <c r="C15" s="351"/>
      <c r="D15" s="211" t="s">
        <v>107</v>
      </c>
      <c r="E15" s="211" t="s">
        <v>108</v>
      </c>
      <c r="F15" s="211"/>
      <c r="G15" s="211"/>
      <c r="H15" s="211"/>
      <c r="I15" s="211"/>
      <c r="J15" s="332"/>
      <c r="K15" s="333"/>
      <c r="L15" s="211" t="s">
        <v>42</v>
      </c>
      <c r="M15" s="212" t="s">
        <v>109</v>
      </c>
      <c r="N15" s="12"/>
      <c r="O15" s="12"/>
      <c r="P15" s="12"/>
      <c r="Q15" s="12"/>
      <c r="R15" s="12"/>
      <c r="S15" s="12"/>
      <c r="T15" s="12"/>
      <c r="U15" s="12"/>
      <c r="V15" s="8"/>
      <c r="W15" s="8"/>
      <c r="X15" s="8"/>
      <c r="Y15" s="8"/>
      <c r="Z15" s="8"/>
      <c r="AA15" s="8"/>
    </row>
    <row r="16" spans="2:27" ht="24.9" customHeight="1">
      <c r="B16" s="350" t="s">
        <v>110</v>
      </c>
      <c r="C16" s="351"/>
      <c r="D16" s="213" t="s">
        <v>111</v>
      </c>
      <c r="E16" s="214"/>
      <c r="F16" s="213"/>
      <c r="G16" s="213"/>
      <c r="H16" s="213"/>
      <c r="I16" s="213"/>
      <c r="J16" s="355">
        <f>('【認定こども園】人員配置(提出月1日現在)'!C27+'【認定こども園】人員配置(提出月1日現在)'!D27)*3.3</f>
        <v>0</v>
      </c>
      <c r="K16" s="356"/>
      <c r="L16" s="213" t="s">
        <v>42</v>
      </c>
      <c r="M16" s="215" t="s">
        <v>112</v>
      </c>
      <c r="N16" s="12"/>
      <c r="O16" s="12"/>
      <c r="P16" s="12"/>
      <c r="Q16" s="12"/>
      <c r="R16" s="12"/>
      <c r="S16" s="12"/>
      <c r="T16" s="12"/>
      <c r="U16" s="12"/>
      <c r="V16" s="8"/>
      <c r="W16" s="8"/>
      <c r="X16" s="8"/>
      <c r="Y16" s="8"/>
      <c r="Z16" s="8"/>
      <c r="AA16" s="8"/>
    </row>
    <row r="17" spans="2:27" ht="24.9" customHeight="1">
      <c r="B17" s="350" t="s">
        <v>113</v>
      </c>
      <c r="C17" s="351"/>
      <c r="D17" s="216" t="s">
        <v>114</v>
      </c>
      <c r="E17" s="217"/>
      <c r="F17" s="216"/>
      <c r="G17" s="216"/>
      <c r="H17" s="216"/>
      <c r="I17" s="218"/>
      <c r="J17" s="357">
        <f>'【認定こども園】人員配置(提出月1日現在)'!F27*1.98</f>
        <v>0</v>
      </c>
      <c r="K17" s="358"/>
      <c r="L17" s="216" t="s">
        <v>42</v>
      </c>
      <c r="M17" s="219" t="s">
        <v>115</v>
      </c>
      <c r="N17" s="12"/>
      <c r="O17" s="12"/>
      <c r="P17" s="12"/>
      <c r="Q17" s="12"/>
      <c r="R17" s="12"/>
      <c r="S17" s="12"/>
      <c r="T17" s="12"/>
      <c r="U17" s="12"/>
      <c r="V17" s="8"/>
      <c r="W17" s="8"/>
      <c r="X17" s="8"/>
      <c r="Y17" s="8"/>
      <c r="Z17" s="8"/>
      <c r="AA17" s="8"/>
    </row>
    <row r="18" spans="2:27" ht="24.9" customHeight="1">
      <c r="B18" s="350"/>
      <c r="C18" s="351"/>
      <c r="D18" s="220" t="s">
        <v>116</v>
      </c>
      <c r="E18" s="40"/>
      <c r="F18" s="220"/>
      <c r="G18" s="220"/>
      <c r="H18" s="220"/>
      <c r="I18" s="220"/>
      <c r="J18" s="334">
        <f>('【認定こども園】人員配置(提出月1日現在)'!H27+'【認定こども園】人員配置(提出月1日現在)'!I27+'【認定こども園】人員配置(提出月1日現在)'!J27)*1.98</f>
        <v>0</v>
      </c>
      <c r="K18" s="335"/>
      <c r="L18" s="220"/>
      <c r="M18" s="221"/>
      <c r="N18" s="12"/>
      <c r="O18" s="12"/>
      <c r="P18" s="12"/>
      <c r="Q18" s="12"/>
      <c r="R18" s="12"/>
      <c r="S18" s="12"/>
      <c r="T18" s="12"/>
      <c r="U18" s="12"/>
      <c r="V18" s="8"/>
      <c r="W18" s="8"/>
      <c r="X18" s="8"/>
      <c r="Y18" s="8"/>
      <c r="Z18" s="8"/>
      <c r="AA18" s="8"/>
    </row>
    <row r="19" spans="2:27" ht="24.9" customHeight="1">
      <c r="B19" s="350"/>
      <c r="C19" s="351"/>
      <c r="D19" s="359" t="s">
        <v>138</v>
      </c>
      <c r="E19" s="360"/>
      <c r="F19" s="360"/>
      <c r="G19" s="360"/>
      <c r="H19" s="360"/>
      <c r="I19" s="361"/>
      <c r="J19" s="332"/>
      <c r="K19" s="333"/>
      <c r="L19" s="211" t="s">
        <v>139</v>
      </c>
      <c r="M19" s="212" t="s">
        <v>140</v>
      </c>
      <c r="N19" s="222"/>
      <c r="O19" s="12"/>
      <c r="P19" s="12"/>
      <c r="Q19" s="12"/>
      <c r="R19" s="12"/>
      <c r="S19" s="12"/>
      <c r="T19" s="222"/>
      <c r="U19" s="12"/>
      <c r="V19" s="8"/>
      <c r="W19" s="8"/>
      <c r="X19" s="8"/>
      <c r="Y19" s="8"/>
      <c r="Z19" s="8"/>
      <c r="AA19" s="8"/>
    </row>
    <row r="20" spans="2:27" ht="24.9" customHeight="1">
      <c r="B20" s="350" t="s">
        <v>117</v>
      </c>
      <c r="C20" s="351"/>
      <c r="D20" s="220" t="s">
        <v>118</v>
      </c>
      <c r="E20" s="40"/>
      <c r="F20" s="220"/>
      <c r="G20" s="220"/>
      <c r="H20" s="220"/>
      <c r="I20" s="220"/>
      <c r="J20" s="336">
        <f>('【認定こども園】人員配置(提出月1日現在)'!F27+'【認定こども園】人員配置(提出月1日現在)'!H27+'【認定こども園】人員配置(提出月1日現在)'!I27+'【認定こども園】人員配置(提出月1日現在)'!J27)*3.3</f>
        <v>0</v>
      </c>
      <c r="K20" s="337"/>
      <c r="L20" s="220"/>
      <c r="M20" s="221"/>
      <c r="N20" s="12"/>
      <c r="O20" s="12"/>
      <c r="P20" s="12"/>
      <c r="Q20" s="12"/>
      <c r="R20" s="12"/>
      <c r="S20" s="12"/>
      <c r="T20" s="12"/>
      <c r="U20" s="12"/>
      <c r="V20" s="8"/>
      <c r="W20" s="8"/>
      <c r="X20" s="8"/>
      <c r="Y20" s="8"/>
      <c r="Z20" s="8"/>
      <c r="AA20" s="8"/>
    </row>
    <row r="21" spans="2:27" ht="24.9" customHeight="1">
      <c r="B21" s="350"/>
      <c r="C21" s="351"/>
      <c r="D21" s="359" t="s">
        <v>119</v>
      </c>
      <c r="E21" s="360"/>
      <c r="F21" s="360"/>
      <c r="G21" s="360"/>
      <c r="H21" s="360"/>
      <c r="I21" s="361"/>
      <c r="J21" s="332"/>
      <c r="K21" s="333"/>
      <c r="L21" s="211" t="s">
        <v>139</v>
      </c>
      <c r="M21" s="212" t="s">
        <v>145</v>
      </c>
      <c r="N21" s="12"/>
      <c r="O21" s="12"/>
      <c r="P21" s="12"/>
      <c r="Q21" s="12"/>
      <c r="R21" s="12"/>
      <c r="S21" s="12"/>
      <c r="T21" s="12"/>
      <c r="U21" s="12"/>
      <c r="V21" s="8"/>
      <c r="W21" s="8"/>
      <c r="X21" s="8"/>
      <c r="Y21" s="8"/>
      <c r="Z21" s="8"/>
      <c r="AA21" s="8"/>
    </row>
    <row r="22" spans="2:27" ht="24.9" customHeight="1">
      <c r="B22" s="350"/>
      <c r="C22" s="351"/>
      <c r="D22" s="223" t="s">
        <v>120</v>
      </c>
      <c r="E22" s="224"/>
      <c r="F22" s="223"/>
      <c r="G22" s="223"/>
      <c r="H22" s="223"/>
      <c r="I22" s="223"/>
      <c r="J22" s="357">
        <f>'【認定こども園】人員配置(提出月1日現在)'!F27*3.3</f>
        <v>0</v>
      </c>
      <c r="K22" s="358"/>
      <c r="L22" s="223" t="s">
        <v>42</v>
      </c>
      <c r="M22" s="225" t="s">
        <v>121</v>
      </c>
      <c r="N22" s="12"/>
      <c r="O22" s="12"/>
      <c r="P22" s="12"/>
      <c r="Q22" s="12"/>
      <c r="R22" s="12"/>
      <c r="S22" s="12"/>
      <c r="T22" s="12"/>
      <c r="U22" s="12"/>
      <c r="V22" s="8"/>
      <c r="W22" s="8"/>
      <c r="X22" s="8"/>
      <c r="Y22" s="8"/>
      <c r="Z22" s="8"/>
      <c r="AA22" s="8"/>
    </row>
    <row r="23" spans="2:27" ht="24.9" customHeight="1">
      <c r="B23" s="350"/>
      <c r="C23" s="351"/>
      <c r="D23" s="220" t="s">
        <v>122</v>
      </c>
      <c r="E23" s="220" t="s">
        <v>123</v>
      </c>
      <c r="F23" s="220"/>
      <c r="G23" s="220"/>
      <c r="H23" s="220"/>
      <c r="I23" s="220"/>
      <c r="J23" s="334">
        <f>IF(COUNTA(K28:K39)&lt;=2,330+30*(COUNTA(K28:K39)-1),400+80*(COUNTA(K28:K39)-3))</f>
        <v>300</v>
      </c>
      <c r="K23" s="335"/>
      <c r="L23" s="220"/>
      <c r="M23" s="221"/>
      <c r="N23" s="12"/>
      <c r="O23" s="12"/>
      <c r="P23" s="12"/>
      <c r="Q23" s="12"/>
      <c r="R23" s="12"/>
      <c r="S23" s="12"/>
      <c r="T23" s="12"/>
      <c r="U23" s="12"/>
      <c r="V23" s="8"/>
      <c r="W23" s="8"/>
      <c r="X23" s="8"/>
      <c r="Y23" s="8"/>
      <c r="Z23" s="8"/>
      <c r="AA23" s="8"/>
    </row>
    <row r="24" spans="2:27" ht="24.9" customHeight="1" thickBot="1">
      <c r="B24" s="362"/>
      <c r="C24" s="363"/>
      <c r="D24" s="226" t="s">
        <v>124</v>
      </c>
      <c r="E24" s="226" t="s">
        <v>125</v>
      </c>
      <c r="F24" s="226"/>
      <c r="G24" s="226"/>
      <c r="H24" s="226"/>
      <c r="I24" s="226"/>
      <c r="J24" s="368"/>
      <c r="K24" s="369"/>
      <c r="L24" s="226" t="s">
        <v>42</v>
      </c>
      <c r="M24" s="227" t="s">
        <v>126</v>
      </c>
      <c r="N24" s="12"/>
      <c r="O24" s="12"/>
      <c r="P24" s="12"/>
      <c r="Q24" s="12"/>
      <c r="R24" s="12"/>
      <c r="S24" s="12"/>
      <c r="T24" s="12"/>
      <c r="U24" s="12"/>
      <c r="V24" s="8"/>
      <c r="W24" s="8"/>
      <c r="X24" s="8"/>
      <c r="Y24" s="8"/>
      <c r="Z24" s="8"/>
      <c r="AA24" s="8"/>
    </row>
    <row r="25" spans="2:27" ht="20.25" customHeight="1" thickBo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8"/>
      <c r="W25" s="8"/>
      <c r="X25" s="8"/>
      <c r="Y25" s="8"/>
      <c r="Z25" s="8"/>
      <c r="AA25" s="8"/>
    </row>
    <row r="26" spans="2:27" ht="24.9" customHeight="1" thickBot="1">
      <c r="B26" s="340" t="s">
        <v>127</v>
      </c>
      <c r="C26" s="341"/>
      <c r="D26" s="244"/>
      <c r="E26" s="228" t="s">
        <v>137</v>
      </c>
      <c r="F26" s="12"/>
      <c r="G26" s="12"/>
      <c r="H26" s="12"/>
      <c r="I26" s="12"/>
      <c r="J26" s="229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8"/>
      <c r="W26" s="8"/>
      <c r="X26" s="8"/>
      <c r="Y26" s="8"/>
      <c r="Z26" s="8"/>
      <c r="AA26" s="8"/>
    </row>
    <row r="27" spans="2:27" ht="24.9" customHeight="1" thickBot="1">
      <c r="B27" s="27"/>
      <c r="C27" s="17"/>
      <c r="D27" s="133"/>
      <c r="E27" s="133"/>
      <c r="F27" s="133"/>
      <c r="G27" s="133"/>
      <c r="H27" s="115"/>
      <c r="I27" s="115"/>
      <c r="J27" s="116"/>
      <c r="K27" s="116"/>
      <c r="L27" s="12"/>
      <c r="M27" s="8"/>
      <c r="N27" s="109"/>
      <c r="O27" s="20"/>
      <c r="P27" s="8"/>
      <c r="Q27" s="8"/>
      <c r="R27" s="8"/>
      <c r="S27" s="8"/>
      <c r="T27" s="8"/>
    </row>
    <row r="28" spans="2:27" ht="24.9" customHeight="1">
      <c r="B28" s="377" t="s">
        <v>143</v>
      </c>
      <c r="C28" s="41" t="s">
        <v>41</v>
      </c>
      <c r="D28" s="42" t="s">
        <v>128</v>
      </c>
      <c r="E28" s="43"/>
      <c r="F28" s="117" t="s">
        <v>42</v>
      </c>
      <c r="G28" s="108"/>
      <c r="H28" s="377" t="s">
        <v>142</v>
      </c>
      <c r="I28" s="44" t="s">
        <v>41</v>
      </c>
      <c r="J28" s="42" t="s">
        <v>128</v>
      </c>
      <c r="K28" s="242"/>
      <c r="L28" s="117" t="s">
        <v>42</v>
      </c>
      <c r="M28" s="342" t="s">
        <v>141</v>
      </c>
      <c r="N28" s="343"/>
      <c r="O28" s="344"/>
      <c r="P28" s="20"/>
      <c r="Q28" s="8"/>
      <c r="R28" s="8"/>
      <c r="S28" s="8"/>
      <c r="T28" s="8"/>
      <c r="U28" s="8"/>
    </row>
    <row r="29" spans="2:27" ht="24.9" customHeight="1">
      <c r="B29" s="378"/>
      <c r="C29" s="45" t="s">
        <v>41</v>
      </c>
      <c r="D29" s="46" t="s">
        <v>129</v>
      </c>
      <c r="E29" s="47"/>
      <c r="F29" s="118" t="s">
        <v>43</v>
      </c>
      <c r="G29" s="18"/>
      <c r="H29" s="378"/>
      <c r="I29" s="48" t="s">
        <v>41</v>
      </c>
      <c r="J29" s="46" t="s">
        <v>129</v>
      </c>
      <c r="K29" s="243"/>
      <c r="L29" s="118" t="s">
        <v>43</v>
      </c>
      <c r="M29" s="345"/>
      <c r="N29" s="346"/>
      <c r="O29" s="347"/>
      <c r="P29" s="109"/>
      <c r="Q29" s="20"/>
      <c r="R29" s="8"/>
      <c r="S29" s="8"/>
      <c r="T29" s="8"/>
      <c r="U29" s="8"/>
      <c r="V29" s="8"/>
    </row>
    <row r="30" spans="2:27" ht="24.9" customHeight="1">
      <c r="B30" s="378"/>
      <c r="C30" s="45" t="s">
        <v>41</v>
      </c>
      <c r="D30" s="46" t="s">
        <v>129</v>
      </c>
      <c r="E30" s="47"/>
      <c r="F30" s="118" t="s">
        <v>43</v>
      </c>
      <c r="G30" s="133"/>
      <c r="H30" s="378"/>
      <c r="I30" s="50" t="s">
        <v>41</v>
      </c>
      <c r="J30" s="46" t="s">
        <v>129</v>
      </c>
      <c r="K30" s="243"/>
      <c r="L30" s="118" t="s">
        <v>43</v>
      </c>
      <c r="M30" s="230"/>
      <c r="N30"/>
      <c r="O30" s="231"/>
      <c r="P30" s="20"/>
      <c r="Q30" s="8"/>
      <c r="R30" s="8"/>
      <c r="S30" s="8"/>
      <c r="T30" s="8"/>
      <c r="U30" s="8"/>
    </row>
    <row r="31" spans="2:27" ht="24.9" customHeight="1" thickBot="1">
      <c r="B31" s="378"/>
      <c r="C31" s="51" t="s">
        <v>41</v>
      </c>
      <c r="D31" s="46" t="s">
        <v>129</v>
      </c>
      <c r="E31" s="47"/>
      <c r="F31" s="118" t="s">
        <v>43</v>
      </c>
      <c r="G31" s="133"/>
      <c r="H31" s="378"/>
      <c r="I31" s="52" t="s">
        <v>41</v>
      </c>
      <c r="J31" s="46" t="s">
        <v>129</v>
      </c>
      <c r="K31" s="243"/>
      <c r="L31" s="118" t="s">
        <v>43</v>
      </c>
      <c r="M31" s="245"/>
      <c r="N31" s="338" t="s">
        <v>132</v>
      </c>
      <c r="O31" s="339"/>
      <c r="P31" s="20"/>
      <c r="Q31" s="8"/>
      <c r="R31" s="8"/>
      <c r="S31" s="8"/>
      <c r="T31" s="8"/>
      <c r="U31" s="8"/>
    </row>
    <row r="32" spans="2:27" ht="24.9" customHeight="1">
      <c r="B32" s="378"/>
      <c r="C32" s="53" t="s">
        <v>41</v>
      </c>
      <c r="D32" s="46" t="s">
        <v>129</v>
      </c>
      <c r="E32" s="47"/>
      <c r="F32" s="118" t="s">
        <v>43</v>
      </c>
      <c r="G32" s="133"/>
      <c r="H32" s="378"/>
      <c r="I32" s="119" t="s">
        <v>41</v>
      </c>
      <c r="J32" s="46" t="s">
        <v>129</v>
      </c>
      <c r="K32" s="243"/>
      <c r="L32" s="118" t="s">
        <v>43</v>
      </c>
      <c r="M32" s="12"/>
      <c r="N32" s="8"/>
      <c r="O32" s="109"/>
      <c r="P32" s="20"/>
      <c r="Q32" s="8"/>
      <c r="R32" s="8"/>
      <c r="S32" s="8"/>
      <c r="T32" s="8"/>
      <c r="U32" s="8"/>
    </row>
    <row r="33" spans="2:21" ht="24.9" customHeight="1">
      <c r="B33" s="378"/>
      <c r="C33" s="45" t="s">
        <v>41</v>
      </c>
      <c r="D33" s="46" t="s">
        <v>129</v>
      </c>
      <c r="E33" s="47"/>
      <c r="F33" s="118" t="s">
        <v>43</v>
      </c>
      <c r="G33" s="133"/>
      <c r="H33" s="378"/>
      <c r="I33" s="52" t="s">
        <v>41</v>
      </c>
      <c r="J33" s="46" t="s">
        <v>129</v>
      </c>
      <c r="K33" s="243"/>
      <c r="L33" s="118" t="s">
        <v>43</v>
      </c>
      <c r="M33" s="12"/>
      <c r="N33" s="8"/>
      <c r="O33" s="109"/>
      <c r="P33" s="20"/>
      <c r="Q33" s="8"/>
      <c r="R33" s="8"/>
      <c r="S33" s="8"/>
      <c r="T33" s="8"/>
      <c r="U33" s="8"/>
    </row>
    <row r="34" spans="2:21" ht="24.9" customHeight="1">
      <c r="B34" s="378"/>
      <c r="C34" s="45" t="s">
        <v>41</v>
      </c>
      <c r="D34" s="46" t="s">
        <v>129</v>
      </c>
      <c r="E34" s="47"/>
      <c r="F34" s="118" t="s">
        <v>43</v>
      </c>
      <c r="G34" s="133"/>
      <c r="H34" s="378"/>
      <c r="I34" s="52" t="s">
        <v>41</v>
      </c>
      <c r="J34" s="46" t="s">
        <v>129</v>
      </c>
      <c r="K34" s="49"/>
      <c r="L34" s="118" t="s">
        <v>43</v>
      </c>
      <c r="M34" s="12"/>
      <c r="N34" s="8"/>
      <c r="O34" s="109"/>
      <c r="P34" s="20"/>
      <c r="Q34" s="8"/>
      <c r="R34" s="8"/>
      <c r="S34" s="8"/>
      <c r="T34" s="8"/>
      <c r="U34" s="8"/>
    </row>
    <row r="35" spans="2:21" ht="24.9" customHeight="1">
      <c r="B35" s="378"/>
      <c r="C35" s="51" t="s">
        <v>41</v>
      </c>
      <c r="D35" s="46" t="s">
        <v>129</v>
      </c>
      <c r="E35" s="47"/>
      <c r="F35" s="118" t="s">
        <v>43</v>
      </c>
      <c r="G35" s="133"/>
      <c r="H35" s="378"/>
      <c r="I35" s="119" t="s">
        <v>41</v>
      </c>
      <c r="J35" s="46" t="s">
        <v>129</v>
      </c>
      <c r="K35" s="49"/>
      <c r="L35" s="118" t="s">
        <v>43</v>
      </c>
      <c r="M35" s="12"/>
      <c r="N35" s="8"/>
      <c r="O35" s="109"/>
      <c r="P35" s="20"/>
      <c r="Q35" s="8"/>
      <c r="R35" s="8"/>
      <c r="S35" s="8"/>
      <c r="T35" s="8"/>
      <c r="U35" s="8"/>
    </row>
    <row r="36" spans="2:21" ht="24.9" customHeight="1">
      <c r="B36" s="378"/>
      <c r="C36" s="53" t="s">
        <v>41</v>
      </c>
      <c r="D36" s="46" t="s">
        <v>129</v>
      </c>
      <c r="E36" s="47"/>
      <c r="F36" s="118" t="s">
        <v>43</v>
      </c>
      <c r="G36" s="133"/>
      <c r="H36" s="378"/>
      <c r="I36" s="52" t="s">
        <v>41</v>
      </c>
      <c r="J36" s="46" t="s">
        <v>129</v>
      </c>
      <c r="K36" s="49"/>
      <c r="L36" s="118" t="s">
        <v>43</v>
      </c>
      <c r="M36" s="12"/>
      <c r="N36" s="8"/>
      <c r="O36" s="109"/>
      <c r="P36" s="20"/>
      <c r="Q36" s="8"/>
      <c r="R36" s="8"/>
      <c r="S36" s="8"/>
      <c r="T36" s="8"/>
      <c r="U36" s="8"/>
    </row>
    <row r="37" spans="2:21" ht="24.9" customHeight="1">
      <c r="B37" s="378"/>
      <c r="C37" s="51" t="s">
        <v>41</v>
      </c>
      <c r="D37" s="46" t="s">
        <v>129</v>
      </c>
      <c r="E37" s="47"/>
      <c r="F37" s="118" t="s">
        <v>43</v>
      </c>
      <c r="G37" s="133"/>
      <c r="H37" s="378"/>
      <c r="I37" s="54" t="s">
        <v>41</v>
      </c>
      <c r="J37" s="46" t="s">
        <v>129</v>
      </c>
      <c r="K37" s="49"/>
      <c r="L37" s="118" t="s">
        <v>43</v>
      </c>
      <c r="M37" s="12"/>
      <c r="N37" s="8"/>
      <c r="O37" s="109"/>
      <c r="P37" s="20"/>
      <c r="Q37" s="8"/>
      <c r="R37" s="8"/>
      <c r="S37" s="8"/>
      <c r="T37" s="8"/>
      <c r="U37" s="8"/>
    </row>
    <row r="38" spans="2:21" ht="24.9" customHeight="1">
      <c r="B38" s="378"/>
      <c r="C38" s="51" t="s">
        <v>41</v>
      </c>
      <c r="D38" s="46" t="s">
        <v>129</v>
      </c>
      <c r="E38" s="47"/>
      <c r="F38" s="118" t="s">
        <v>43</v>
      </c>
      <c r="G38" s="133"/>
      <c r="H38" s="378"/>
      <c r="I38" s="54" t="s">
        <v>41</v>
      </c>
      <c r="J38" s="46" t="s">
        <v>129</v>
      </c>
      <c r="K38" s="49"/>
      <c r="L38" s="118" t="s">
        <v>43</v>
      </c>
      <c r="M38" s="12"/>
      <c r="N38" s="8"/>
      <c r="O38" s="109"/>
      <c r="P38" s="20"/>
      <c r="Q38" s="8"/>
      <c r="R38" s="8"/>
      <c r="S38" s="8"/>
      <c r="T38" s="8"/>
      <c r="U38" s="8"/>
    </row>
    <row r="39" spans="2:21" ht="24.9" customHeight="1" thickBot="1">
      <c r="B39" s="379"/>
      <c r="C39" s="55" t="s">
        <v>41</v>
      </c>
      <c r="D39" s="46" t="s">
        <v>129</v>
      </c>
      <c r="E39" s="56"/>
      <c r="F39" s="120" t="s">
        <v>43</v>
      </c>
      <c r="G39" s="133"/>
      <c r="H39" s="379"/>
      <c r="I39" s="57" t="s">
        <v>41</v>
      </c>
      <c r="J39" s="46" t="s">
        <v>129</v>
      </c>
      <c r="K39" s="49"/>
      <c r="L39" s="118" t="s">
        <v>43</v>
      </c>
      <c r="M39" s="12"/>
      <c r="N39" s="8"/>
      <c r="O39" s="109"/>
      <c r="P39" s="20"/>
      <c r="Q39" s="8"/>
      <c r="R39" s="8"/>
      <c r="S39" s="8"/>
      <c r="T39" s="8"/>
      <c r="U39" s="8"/>
    </row>
    <row r="40" spans="2:21" ht="24.9" customHeight="1" thickBot="1">
      <c r="B40" s="352" t="s">
        <v>44</v>
      </c>
      <c r="C40" s="364"/>
      <c r="D40" s="121"/>
      <c r="E40" s="125">
        <f>SUM(E28:E39)</f>
        <v>0</v>
      </c>
      <c r="F40" s="122" t="s">
        <v>130</v>
      </c>
      <c r="G40" s="133"/>
      <c r="H40" s="352" t="s">
        <v>44</v>
      </c>
      <c r="I40" s="365"/>
      <c r="J40" s="233" t="s">
        <v>135</v>
      </c>
      <c r="K40" s="123">
        <f>SUM(K28:K39)</f>
        <v>0</v>
      </c>
      <c r="L40" s="122" t="s">
        <v>131</v>
      </c>
      <c r="O40" s="8"/>
      <c r="P40" s="114"/>
      <c r="Q40" s="8"/>
      <c r="R40" s="8"/>
      <c r="S40" s="8"/>
      <c r="T40" s="133"/>
      <c r="U40" s="8"/>
    </row>
    <row r="41" spans="2:21" ht="25.2" customHeight="1" thickBot="1">
      <c r="J41" s="4" t="s">
        <v>136</v>
      </c>
      <c r="M41" s="124"/>
      <c r="N41" s="8"/>
      <c r="O41" s="8"/>
      <c r="P41" s="8"/>
      <c r="Q41" s="8"/>
      <c r="R41" s="8"/>
      <c r="S41" s="8"/>
    </row>
    <row r="42" spans="2:21" ht="24.9" customHeight="1" thickBot="1">
      <c r="B42" s="352" t="s">
        <v>133</v>
      </c>
      <c r="C42" s="353"/>
      <c r="D42" s="353"/>
      <c r="E42" s="353"/>
      <c r="F42" s="354"/>
      <c r="G42" s="366"/>
      <c r="H42" s="367"/>
      <c r="I42" s="232" t="s">
        <v>134</v>
      </c>
      <c r="J42" s="8"/>
      <c r="K42" s="8"/>
      <c r="L42" s="8"/>
      <c r="M42" s="8"/>
      <c r="N42" s="8"/>
      <c r="O42" s="8"/>
      <c r="P42" s="8"/>
      <c r="Q42" s="8"/>
    </row>
    <row r="44" spans="2:21" ht="13.8">
      <c r="B44" s="8"/>
      <c r="C44" s="8"/>
      <c r="D44" s="8"/>
      <c r="E44" s="8"/>
      <c r="F44" s="8"/>
      <c r="H44" s="8"/>
      <c r="I44" s="8"/>
      <c r="J44" s="8"/>
      <c r="K44" s="8"/>
      <c r="L44" s="8"/>
    </row>
    <row r="45" spans="2:21" ht="13.8">
      <c r="B45" s="8"/>
      <c r="C45" s="8"/>
      <c r="D45" s="8"/>
      <c r="E45" s="8"/>
      <c r="F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2:21" ht="13.8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2:21" ht="13.8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2:21" ht="13.8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7:19" ht="13.8">
      <c r="G49" s="8"/>
      <c r="M49" s="8"/>
      <c r="N49" s="8"/>
      <c r="O49" s="8"/>
      <c r="P49" s="8"/>
      <c r="Q49" s="8"/>
      <c r="R49" s="8"/>
      <c r="S49" s="8"/>
    </row>
    <row r="50" spans="7:19" ht="13.8">
      <c r="G50" s="8"/>
    </row>
  </sheetData>
  <sheetProtection selectLockedCells="1"/>
  <mergeCells count="36">
    <mergeCell ref="L1:S1"/>
    <mergeCell ref="L2:M2"/>
    <mergeCell ref="B7:C7"/>
    <mergeCell ref="E7:F7"/>
    <mergeCell ref="B28:B39"/>
    <mergeCell ref="H28:H39"/>
    <mergeCell ref="B4:C4"/>
    <mergeCell ref="D4:J4"/>
    <mergeCell ref="E6:G6"/>
    <mergeCell ref="H6:I6"/>
    <mergeCell ref="B8:C8"/>
    <mergeCell ref="E8:F8"/>
    <mergeCell ref="B9:C9"/>
    <mergeCell ref="E9:F9"/>
    <mergeCell ref="B10:C10"/>
    <mergeCell ref="E10:F10"/>
    <mergeCell ref="B42:F42"/>
    <mergeCell ref="J16:K16"/>
    <mergeCell ref="J22:K22"/>
    <mergeCell ref="J17:K17"/>
    <mergeCell ref="B17:C19"/>
    <mergeCell ref="D19:I19"/>
    <mergeCell ref="B20:C24"/>
    <mergeCell ref="D21:I21"/>
    <mergeCell ref="B40:C40"/>
    <mergeCell ref="H40:I40"/>
    <mergeCell ref="G42:H42"/>
    <mergeCell ref="B16:C16"/>
    <mergeCell ref="J23:K24"/>
    <mergeCell ref="J14:K15"/>
    <mergeCell ref="J18:K19"/>
    <mergeCell ref="J20:K21"/>
    <mergeCell ref="N31:O31"/>
    <mergeCell ref="B26:C26"/>
    <mergeCell ref="M28:O29"/>
    <mergeCell ref="B14:C15"/>
  </mergeCells>
  <phoneticPr fontId="1"/>
  <pageMargins left="0.78740157480314965" right="0.78740157480314965" top="0.78740157480314965" bottom="0.78740157480314965" header="0.51181102362204722" footer="0.51181102362204722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【認定こども園】人員配置(提出月1日現在)</vt:lpstr>
      <vt:lpstr>面積基準(提出月1日現在)</vt:lpstr>
      <vt:lpstr>'【認定こども園】人員配置(提出月1日現在)'!Print_Area</vt:lpstr>
      <vt:lpstr>'面積基準(提出月1日現在)'!Print_Area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久家</dc:creator>
  <cp:lastModifiedBy>木了　佑香</cp:lastModifiedBy>
  <cp:lastPrinted>2026-07-03T09:09:36Z</cp:lastPrinted>
  <dcterms:created xsi:type="dcterms:W3CDTF">2023-05-08T06:33:50Z</dcterms:created>
  <dcterms:modified xsi:type="dcterms:W3CDTF">2026-07-13T01:12:45Z</dcterms:modified>
</cp:coreProperties>
</file>