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4 指導監査係\04 監査基準\R8年度検討案\02_HP掲載基データ\02_施設運営\03_小規模等_最低基準表\"/>
    </mc:Choice>
  </mc:AlternateContent>
  <xr:revisionPtr revIDLastSave="0" documentId="13_ncr:1_{6DD7F78A-F024-4F7B-84D8-567FC7608E67}" xr6:coauthVersionLast="47" xr6:coauthVersionMax="47" xr10:uidLastSave="{00000000-0000-0000-0000-000000000000}"/>
  <bookViews>
    <workbookView xWindow="-120" yWindow="-16320" windowWidth="29040" windowHeight="15720" tabRatio="686" xr2:uid="{00000000-000D-0000-FFFF-FFFF00000000}"/>
  </bookViews>
  <sheets>
    <sheet name="小規模A型（提出月1日現在）" sheetId="7" r:id="rId1"/>
    <sheet name="小規模保育（Ａ型・Ｂ型），事業所内保育（提出月1日現在）" sheetId="6" r:id="rId2"/>
  </sheets>
  <definedNames>
    <definedName name="_xlnm.Print_Area" localSheetId="0">'小規模A型（提出月1日現在）'!$A$1:$K$30</definedName>
    <definedName name="_xlnm.Print_Area" localSheetId="1">'小規模保育（Ａ型・Ｂ型），事業所内保育（提出月1日現在）'!$A$1:$K$25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  <c r="J21" i="7"/>
  <c r="J2" i="6"/>
  <c r="C22" i="7" l="1"/>
  <c r="E21" i="7"/>
  <c r="C21" i="7"/>
  <c r="J19" i="7"/>
  <c r="D24" i="7" s="1"/>
  <c r="F24" i="7" s="1"/>
  <c r="H19" i="7"/>
  <c r="D23" i="7" s="1"/>
  <c r="F23" i="7" s="1"/>
  <c r="F19" i="7"/>
  <c r="G14" i="6" s="1"/>
  <c r="G15" i="6" s="1"/>
  <c r="D19" i="7"/>
  <c r="D21" i="7" s="1"/>
  <c r="F21" i="7" s="1"/>
  <c r="C19" i="7"/>
  <c r="G13" i="6" s="1"/>
  <c r="I13" i="6" s="1"/>
  <c r="E7" i="6" s="1"/>
  <c r="K18" i="7"/>
  <c r="K17" i="7"/>
  <c r="K19" i="7" s="1"/>
  <c r="C9" i="7"/>
  <c r="D20" i="7" l="1"/>
  <c r="F20" i="7" s="1"/>
  <c r="D22" i="7"/>
  <c r="F22" i="7" s="1"/>
  <c r="K24" i="7" s="1"/>
  <c r="D10" i="7" s="1"/>
  <c r="C10" i="7" l="1"/>
  <c r="C12" i="7"/>
  <c r="E21" i="6"/>
  <c r="G7" i="6" s="1"/>
  <c r="G9" i="6"/>
  <c r="I14" i="6" l="1"/>
  <c r="E8" i="6" s="1"/>
  <c r="D7" i="6" s="1"/>
  <c r="I15" i="6"/>
  <c r="E9" i="6" s="1"/>
  <c r="D9" i="6" s="1"/>
</calcChain>
</file>

<file path=xl/sharedStrings.xml><?xml version="1.0" encoding="utf-8"?>
<sst xmlns="http://schemas.openxmlformats.org/spreadsheetml/2006/main" count="114" uniqueCount="83">
  <si>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</si>
  <si>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</si>
  <si>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</si>
  <si>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</si>
  <si>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</si>
  <si>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</si>
  <si>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4"/>
  </si>
  <si>
    <t>人</t>
    <rPh sb="0" eb="1">
      <t>ニン</t>
    </rPh>
    <phoneticPr fontId="4"/>
  </si>
  <si>
    <t>０歳</t>
    <phoneticPr fontId="4"/>
  </si>
  <si>
    <t>４歳～</t>
    <phoneticPr fontId="4"/>
  </si>
  <si>
    <t>０歳児</t>
    <phoneticPr fontId="4"/>
  </si>
  <si>
    <t>３　歳　児</t>
    <phoneticPr fontId="4"/>
  </si>
  <si>
    <t>４歳以上児</t>
    <phoneticPr fontId="4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</si>
  <si>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4"/>
  </si>
  <si>
    <t>必要数（A）</t>
    <rPh sb="2" eb="3">
      <t>カズ</t>
    </rPh>
    <phoneticPr fontId="4"/>
  </si>
  <si>
    <t>現況数（B）</t>
    <rPh sb="2" eb="3">
      <t>カズ</t>
    </rPh>
    <phoneticPr fontId="4"/>
  </si>
  <si>
    <t>施　設　名</t>
    <rPh sb="0" eb="1">
      <t>シ</t>
    </rPh>
    <rPh sb="2" eb="3">
      <t>セツ</t>
    </rPh>
    <rPh sb="4" eb="5">
      <t>メイ</t>
    </rPh>
    <phoneticPr fontId="4"/>
  </si>
  <si>
    <t>最低基準様式１</t>
    <rPh sb="0" eb="2">
      <t>サイテイ</t>
    </rPh>
    <rPh sb="2" eb="4">
      <t>キジュン</t>
    </rPh>
    <rPh sb="4" eb="6">
      <t>ヨウシキ</t>
    </rPh>
    <phoneticPr fontId="3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</si>
  <si>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3"/>
  </si>
  <si>
    <t>管理者</t>
    <rPh sb="0" eb="3">
      <t>カンリシャ</t>
    </rPh>
    <phoneticPr fontId="4"/>
  </si>
  <si>
    <t>（小規模保育事業　Ａ型用）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</si>
  <si>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保育士数算定</t>
    <rPh sb="2" eb="3">
      <t>シ</t>
    </rPh>
    <phoneticPr fontId="3"/>
  </si>
  <si>
    <t>　　保育士数合計</t>
    <rPh sb="4" eb="5">
      <t>シ</t>
    </rPh>
    <rPh sb="5" eb="6">
      <t>スウ</t>
    </rPh>
    <rPh sb="6" eb="8">
      <t>ゴウケイ</t>
    </rPh>
    <phoneticPr fontId="3"/>
  </si>
  <si>
    <t>保 育 士</t>
    <rPh sb="4" eb="5">
      <t>シ</t>
    </rPh>
    <phoneticPr fontId="4"/>
  </si>
  <si>
    <t>人</t>
    <rPh sb="0" eb="1">
      <t>ヒト</t>
    </rPh>
    <phoneticPr fontId="3"/>
  </si>
  <si>
    <t>　　 上記職員以外の加配保育士</t>
    <rPh sb="3" eb="5">
      <t>ジョウキ</t>
    </rPh>
    <rPh sb="5" eb="7">
      <t>ショクイン</t>
    </rPh>
    <rPh sb="7" eb="9">
      <t>イガイ</t>
    </rPh>
    <rPh sb="10" eb="12">
      <t>カハイ</t>
    </rPh>
    <rPh sb="12" eb="14">
      <t>ホイク</t>
    </rPh>
    <rPh sb="14" eb="15">
      <t>シ</t>
    </rPh>
    <phoneticPr fontId="3"/>
  </si>
  <si>
    <t>※保育士数の端数処理について…年齢区分ごとに小数点第２位以下を切り捨て、合計の小数点第１位を四捨五入すること。</t>
    <rPh sb="1" eb="4">
      <t>ホイクシ</t>
    </rPh>
    <rPh sb="6" eb="8">
      <t>ハスウ</t>
    </rPh>
    <rPh sb="8" eb="10">
      <t>ショリ</t>
    </rPh>
    <phoneticPr fontId="3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</si>
  <si>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3"/>
  </si>
  <si>
    <t>必要保育士数合計</t>
    <phoneticPr fontId="3"/>
  </si>
  <si>
    <t>人　　　</t>
    <rPh sb="0" eb="1">
      <t>ニン</t>
    </rPh>
    <phoneticPr fontId="4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</si>
  <si>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4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</si>
  <si>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4"/>
  </si>
  <si>
    <t>計（人）</t>
    <phoneticPr fontId="3"/>
  </si>
  <si>
    <t>黄色のセルのみ入力</t>
    <rPh sb="0" eb="2">
      <t>キイロ</t>
    </rPh>
    <rPh sb="7" eb="9">
      <t>ニュウリョク</t>
    </rPh>
    <phoneticPr fontId="3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</si>
  <si>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</si>
  <si>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最低基準様式２</t>
    <rPh sb="0" eb="2">
      <t>サイテイ</t>
    </rPh>
    <rPh sb="2" eb="4">
      <t>キジュン</t>
    </rPh>
    <rPh sb="4" eb="6">
      <t>ヨウシキ</t>
    </rPh>
    <phoneticPr fontId="3"/>
  </si>
  <si>
    <t>（小規模型事業所内保育事業（Ａ型基準適用，Ｂ型基準適用）用）　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3"/>
  </si>
  <si>
    <t>※黄色いセルのみ入力してください</t>
    <rPh sb="1" eb="3">
      <t>キイロ</t>
    </rPh>
    <rPh sb="8" eb="10">
      <t>ニュウリョク</t>
    </rPh>
    <phoneticPr fontId="3"/>
  </si>
  <si>
    <t>事業所名</t>
    <rPh sb="0" eb="3">
      <t>ジギョウショ</t>
    </rPh>
    <rPh sb="3" eb="4">
      <t>メイ</t>
    </rPh>
    <phoneticPr fontId="4"/>
  </si>
  <si>
    <t>必要面積（A）</t>
    <rPh sb="2" eb="4">
      <t>メンセキ</t>
    </rPh>
    <phoneticPr fontId="4"/>
  </si>
  <si>
    <t>現況面積（B）</t>
    <rPh sb="2" eb="4">
      <t>メンセキ</t>
    </rPh>
    <phoneticPr fontId="4"/>
  </si>
  <si>
    <t>保育室等面積</t>
    <rPh sb="0" eb="2">
      <t>ホイク</t>
    </rPh>
    <rPh sb="3" eb="4">
      <t>トウ</t>
    </rPh>
    <phoneticPr fontId="3"/>
  </si>
  <si>
    <t>㎡（①）</t>
    <phoneticPr fontId="3"/>
  </si>
  <si>
    <t>㎡（④）</t>
    <phoneticPr fontId="3"/>
  </si>
  <si>
    <t>㎡（②）</t>
    <phoneticPr fontId="3"/>
  </si>
  <si>
    <t>屋外遊戯場面積</t>
    <rPh sb="2" eb="4">
      <t>ユウギ</t>
    </rPh>
    <phoneticPr fontId="4"/>
  </si>
  <si>
    <t>㎡（③）</t>
    <phoneticPr fontId="3"/>
  </si>
  <si>
    <t>㎡（⑤or⑥）</t>
    <phoneticPr fontId="3"/>
  </si>
  <si>
    <t xml:space="preserve">   </t>
    <phoneticPr fontId="4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</si>
  <si>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4"/>
  </si>
  <si>
    <t>必要面積算定</t>
  </si>
  <si>
    <t>２歳未満児</t>
    <phoneticPr fontId="3"/>
  </si>
  <si>
    <t>人×　3.3　→</t>
    <rPh sb="0" eb="1">
      <t>ニン</t>
    </rPh>
    <phoneticPr fontId="4"/>
  </si>
  <si>
    <t>２歳以上児</t>
  </si>
  <si>
    <t>人×　1.98 →</t>
    <rPh sb="0" eb="1">
      <t>ニン</t>
    </rPh>
    <phoneticPr fontId="4"/>
  </si>
  <si>
    <t>屋外遊戯場</t>
    <rPh sb="2" eb="4">
      <t>ユウギ</t>
    </rPh>
    <phoneticPr fontId="4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</si>
  <si>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3"/>
  </si>
  <si>
    <t>室</t>
    <rPh sb="0" eb="1">
      <t>シツ</t>
    </rPh>
    <phoneticPr fontId="3"/>
  </si>
  <si>
    <t>㎡</t>
    <phoneticPr fontId="3"/>
  </si>
  <si>
    <t>合計</t>
    <rPh sb="0" eb="2">
      <t>ゴウケイ</t>
    </rPh>
    <phoneticPr fontId="3"/>
  </si>
  <si>
    <t>現況面積
（屋外遊戯場）</t>
    <rPh sb="6" eb="8">
      <t>オクガイ</t>
    </rPh>
    <rPh sb="8" eb="10">
      <t>ユウギ</t>
    </rPh>
    <rPh sb="10" eb="11">
      <t>ジョウ</t>
    </rPh>
    <phoneticPr fontId="3"/>
  </si>
  <si>
    <t>園庭面積</t>
    <rPh sb="0" eb="2">
      <t>エンテイ</t>
    </rPh>
    <rPh sb="2" eb="4">
      <t>メンセキ</t>
    </rPh>
    <phoneticPr fontId="3"/>
  </si>
  <si>
    <t>㎡（⑤）</t>
    <phoneticPr fontId="3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</si>
  <si>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3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</si>
  <si>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3"/>
  </si>
  <si>
    <t>面積</t>
    <rPh sb="0" eb="2">
      <t>メンセキ</t>
    </rPh>
    <phoneticPr fontId="3"/>
  </si>
  <si>
    <t>㎡（⑥）</t>
    <phoneticPr fontId="3"/>
  </si>
  <si>
    <t>令和  年 　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</si>
  <si>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職員配置の状況</t>
    <rPh sb="0" eb="4">
      <t>ショクインハイチ</t>
    </rPh>
    <rPh sb="5" eb="7">
      <t>ジョウキョウ</t>
    </rPh>
    <phoneticPr fontId="3"/>
  </si>
  <si>
    <t>１歳児</t>
    <rPh sb="1" eb="3">
      <t>サイジ</t>
    </rPh>
    <phoneticPr fontId="3"/>
  </si>
  <si>
    <t>児童</t>
    <rPh sb="0" eb="2">
      <t>ジドウ</t>
    </rPh>
    <phoneticPr fontId="3"/>
  </si>
  <si>
    <t>人につき保育士１人</t>
    <rPh sb="0" eb="1">
      <t>ニン</t>
    </rPh>
    <rPh sb="4" eb="7">
      <t>ホイクシ</t>
    </rPh>
    <rPh sb="8" eb="9">
      <t>ニン</t>
    </rPh>
    <phoneticPr fontId="3"/>
  </si>
  <si>
    <t>人　/ 3≒</t>
    <rPh sb="0" eb="1">
      <t>ヒト</t>
    </rPh>
    <phoneticPr fontId="4"/>
  </si>
  <si>
    <t>人　/ 6≒</t>
    <rPh sb="0" eb="1">
      <t>ヒト</t>
    </rPh>
    <phoneticPr fontId="4"/>
  </si>
  <si>
    <t>人　/ 20≒</t>
    <rPh sb="0" eb="1">
      <t>ヒト</t>
    </rPh>
    <phoneticPr fontId="4"/>
  </si>
  <si>
    <t>人　/ 30≒</t>
    <rPh sb="0" eb="1">
      <t>ヒト</t>
    </rPh>
    <phoneticPr fontId="4"/>
  </si>
  <si>
    <t>（α&gt;０）</t>
    <phoneticPr fontId="3"/>
  </si>
  <si>
    <t>+α人(①)</t>
    <phoneticPr fontId="3"/>
  </si>
  <si>
    <t>有</t>
  </si>
  <si>
    <t>※入所児数に応じた必要保育士数算定に、子育て支援員・１年以上保育業務に従事した者は含めない</t>
    <phoneticPr fontId="3"/>
  </si>
  <si>
    <t>みなし保育士
（看護師・准看護師・保健師）</t>
    <rPh sb="3" eb="6">
      <t>ホイクシ</t>
    </rPh>
    <rPh sb="8" eb="11">
      <t>カンゴシ</t>
    </rPh>
    <rPh sb="12" eb="16">
      <t>ジュンカンゴシ</t>
    </rPh>
    <rPh sb="17" eb="20">
      <t>ホケンシ</t>
    </rPh>
    <phoneticPr fontId="2"/>
  </si>
  <si>
    <r>
      <rPr>
        <b/>
        <sz val="12"/>
        <rFont val="BIZ UDゴシック"/>
        <family val="3"/>
        <charset val="128"/>
      </rPr>
      <t>みなし保育士</t>
    </r>
    <r>
      <rPr>
        <b/>
        <sz val="11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（幼稚園教諭・小学校教諭・養護教諭）</t>
    </r>
    <rPh sb="3" eb="6">
      <t>ホイクシ</t>
    </rPh>
    <rPh sb="8" eb="11">
      <t>ヨウチエン</t>
    </rPh>
    <rPh sb="11" eb="13">
      <t>キョウユ</t>
    </rPh>
    <rPh sb="14" eb="17">
      <t>ショウガッコウ</t>
    </rPh>
    <rPh sb="17" eb="19">
      <t>キョウユ</t>
    </rPh>
    <rPh sb="20" eb="22">
      <t>ヨウゴ</t>
    </rPh>
    <rPh sb="22" eb="24">
      <t>キョウユ</t>
    </rPh>
    <phoneticPr fontId="2"/>
  </si>
  <si>
    <r>
      <t xml:space="preserve">みなし保育士
</t>
    </r>
    <r>
      <rPr>
        <b/>
        <sz val="10"/>
        <rFont val="BIZ UDゴシック"/>
        <family val="3"/>
        <charset val="128"/>
      </rPr>
      <t>（子育て支援員・１年以上保育業務
に従事した者）</t>
    </r>
    <rPh sb="3" eb="6">
      <t>ホイクシ</t>
    </rPh>
    <rPh sb="8" eb="10">
      <t>コソダ</t>
    </rPh>
    <rPh sb="11" eb="13">
      <t>シエン</t>
    </rPh>
    <rPh sb="13" eb="14">
      <t>イン</t>
    </rPh>
    <rPh sb="16" eb="19">
      <t>ネンイジョウ</t>
    </rPh>
    <rPh sb="19" eb="21">
      <t>ホイク</t>
    </rPh>
    <rPh sb="21" eb="23">
      <t>ギョウム</t>
    </rPh>
    <rPh sb="25" eb="27">
      <t>ジュウジ</t>
    </rPh>
    <rPh sb="29" eb="30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</si>
</sst>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.0"/>
    <numFmt numFmtId="179" formatCode="General&quot;人&quot;"/>
    <numFmt numFmtId="180" formatCode="#&quot;日&quot;"/>
    <numFmt numFmtId="181" formatCode="0_);[Red]\(0\)"/>
  </numFmts>
  <fonts count="1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z val="9.5"/>
      <name val="BIZ UDゴシック"/>
      <family val="3"/>
      <charset val="128"/>
    </font>
    <font>
      <strike/>
      <sz val="12"/>
      <name val="BIZ UDゴシック"/>
      <family val="3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 diagonalUp="1">
      <left style="medium">
        <color indexed="8"/>
      </left>
      <right/>
      <top style="thin">
        <color indexed="64"/>
      </top>
      <bottom style="medium">
        <color indexed="64"/>
      </bottom>
      <diagonal style="thin">
        <color indexed="8"/>
      </diagonal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58" fontId="8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1" applyFont="1"/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0" fillId="2" borderId="26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0" fillId="0" borderId="0" xfId="1" applyFont="1"/>
    <xf numFmtId="0" fontId="12" fillId="0" borderId="4" xfId="1" applyFont="1" applyBorder="1" applyAlignment="1">
      <alignment horizontal="centerContinuous" vertical="center"/>
    </xf>
    <xf numFmtId="0" fontId="12" fillId="0" borderId="5" xfId="1" applyFont="1" applyBorder="1" applyAlignment="1">
      <alignment horizontal="centerContinuous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2" borderId="15" xfId="1" applyFont="1" applyFill="1" applyBorder="1" applyAlignment="1" applyProtection="1">
      <alignment horizontal="center" vertical="center"/>
      <protection locked="0"/>
    </xf>
    <xf numFmtId="0" fontId="12" fillId="0" borderId="51" xfId="1" applyFont="1" applyBorder="1" applyAlignment="1">
      <alignment horizontal="right" vertical="center"/>
    </xf>
    <xf numFmtId="0" fontId="12" fillId="2" borderId="52" xfId="1" applyFont="1" applyFill="1" applyBorder="1" applyAlignment="1" applyProtection="1">
      <alignment horizontal="right" vertical="center"/>
      <protection locked="0"/>
    </xf>
    <xf numFmtId="0" fontId="12" fillId="0" borderId="36" xfId="1" applyFont="1" applyBorder="1" applyAlignment="1">
      <alignment horizontal="center" vertical="center"/>
    </xf>
    <xf numFmtId="0" fontId="12" fillId="3" borderId="9" xfId="1" applyFont="1" applyFill="1" applyBorder="1" applyAlignment="1">
      <alignment horizontal="right" vertic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176" fontId="12" fillId="0" borderId="0" xfId="1" applyNumberFormat="1" applyFont="1" applyAlignment="1">
      <alignment horizontal="center" vertical="center" shrinkToFit="1"/>
    </xf>
    <xf numFmtId="0" fontId="14" fillId="0" borderId="0" xfId="1" applyFont="1"/>
    <xf numFmtId="0" fontId="12" fillId="0" borderId="17" xfId="1" applyFont="1" applyBorder="1" applyAlignment="1">
      <alignment horizontal="centerContinuous" vertical="center"/>
    </xf>
    <xf numFmtId="0" fontId="12" fillId="0" borderId="18" xfId="1" applyFont="1" applyBorder="1" applyAlignment="1">
      <alignment horizontal="centerContinuous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179" fontId="7" fillId="2" borderId="4" xfId="1" applyNumberFormat="1" applyFont="1" applyFill="1" applyBorder="1" applyAlignment="1" applyProtection="1">
      <alignment vertical="center"/>
      <protection locked="0"/>
    </xf>
    <xf numFmtId="179" fontId="7" fillId="2" borderId="14" xfId="1" applyNumberFormat="1" applyFont="1" applyFill="1" applyBorder="1" applyAlignment="1" applyProtection="1">
      <alignment vertical="center"/>
      <protection locked="0"/>
    </xf>
    <xf numFmtId="179" fontId="7" fillId="0" borderId="22" xfId="1" applyNumberFormat="1" applyFont="1" applyBorder="1" applyAlignment="1">
      <alignment vertical="center"/>
    </xf>
    <xf numFmtId="179" fontId="7" fillId="2" borderId="11" xfId="1" applyNumberFormat="1" applyFont="1" applyFill="1" applyBorder="1" applyAlignment="1" applyProtection="1">
      <alignment vertical="center"/>
      <protection locked="0"/>
    </xf>
    <xf numFmtId="179" fontId="7" fillId="2" borderId="12" xfId="1" applyNumberFormat="1" applyFont="1" applyFill="1" applyBorder="1" applyAlignment="1" applyProtection="1">
      <alignment vertical="center"/>
      <protection locked="0"/>
    </xf>
    <xf numFmtId="179" fontId="7" fillId="0" borderId="23" xfId="1" applyNumberFormat="1" applyFont="1" applyBorder="1" applyAlignment="1">
      <alignment vertical="center"/>
    </xf>
    <xf numFmtId="0" fontId="12" fillId="0" borderId="24" xfId="1" applyFont="1" applyBorder="1" applyAlignment="1">
      <alignment horizontal="centerContinuous" vertical="center"/>
    </xf>
    <xf numFmtId="0" fontId="12" fillId="0" borderId="6" xfId="1" applyFont="1" applyBorder="1" applyAlignment="1">
      <alignment horizontal="centerContinuous" vertical="center"/>
    </xf>
    <xf numFmtId="179" fontId="12" fillId="0" borderId="7" xfId="1" applyNumberFormat="1" applyFont="1" applyBorder="1" applyAlignment="1">
      <alignment vertical="center"/>
    </xf>
    <xf numFmtId="179" fontId="12" fillId="0" borderId="13" xfId="1" applyNumberFormat="1" applyFont="1" applyBorder="1" applyAlignment="1">
      <alignment vertical="center"/>
    </xf>
    <xf numFmtId="179" fontId="12" fillId="0" borderId="25" xfId="1" applyNumberFormat="1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/>
    <xf numFmtId="0" fontId="7" fillId="0" borderId="0" xfId="1" applyFont="1" applyAlignment="1">
      <alignment horizontal="right" vertical="center"/>
    </xf>
    <xf numFmtId="0" fontId="7" fillId="0" borderId="10" xfId="1" applyFont="1" applyBorder="1"/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vertical="top" wrapText="1"/>
    </xf>
    <xf numFmtId="177" fontId="12" fillId="0" borderId="10" xfId="0" applyNumberFormat="1" applyFont="1" applyBorder="1" applyAlignment="1">
      <alignment horizontal="right" vertical="top"/>
    </xf>
    <xf numFmtId="49" fontId="12" fillId="0" borderId="10" xfId="0" applyNumberFormat="1" applyFont="1" applyBorder="1" applyAlignment="1">
      <alignment horizontal="right" vertical="center"/>
    </xf>
    <xf numFmtId="0" fontId="12" fillId="0" borderId="1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0" xfId="0" applyFont="1" applyBorder="1" applyAlignment="1">
      <alignment horizontal="right" vertical="top"/>
    </xf>
    <xf numFmtId="0" fontId="16" fillId="0" borderId="16" xfId="1" applyFont="1" applyBorder="1" applyAlignment="1">
      <alignment horizontal="right" vertical="center" wrapText="1"/>
    </xf>
    <xf numFmtId="0" fontId="16" fillId="0" borderId="0" xfId="1" applyFont="1" applyAlignment="1">
      <alignment horizontal="right" vertical="center" wrapText="1"/>
    </xf>
    <xf numFmtId="0" fontId="15" fillId="0" borderId="0" xfId="0" applyFont="1" applyAlignment="1">
      <alignment vertical="top"/>
    </xf>
    <xf numFmtId="0" fontId="15" fillId="0" borderId="10" xfId="0" applyFont="1" applyBorder="1" applyAlignment="1">
      <alignment vertical="top"/>
    </xf>
    <xf numFmtId="0" fontId="7" fillId="2" borderId="0" xfId="1" applyFont="1" applyFill="1" applyAlignment="1" applyProtection="1">
      <alignment horizontal="right" vertical="center"/>
      <protection locked="0"/>
    </xf>
    <xf numFmtId="0" fontId="17" fillId="0" borderId="0" xfId="1" applyFont="1" applyAlignment="1">
      <alignment horizontal="left" vertical="center"/>
    </xf>
    <xf numFmtId="178" fontId="17" fillId="0" borderId="0" xfId="1" applyNumberFormat="1" applyFont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Continuous" vertical="center"/>
    </xf>
    <xf numFmtId="0" fontId="12" fillId="0" borderId="29" xfId="1" applyFont="1" applyBorder="1" applyAlignment="1">
      <alignment horizontal="centerContinuous" vertical="center"/>
    </xf>
    <xf numFmtId="0" fontId="7" fillId="0" borderId="29" xfId="1" applyFont="1" applyBorder="1" applyAlignment="1">
      <alignment horizontal="center" vertical="center"/>
    </xf>
    <xf numFmtId="0" fontId="7" fillId="0" borderId="29" xfId="1" applyFont="1" applyBorder="1"/>
    <xf numFmtId="178" fontId="7" fillId="0" borderId="29" xfId="1" applyNumberFormat="1" applyFont="1" applyBorder="1" applyAlignment="1">
      <alignment horizontal="right" vertical="center"/>
    </xf>
    <xf numFmtId="0" fontId="7" fillId="0" borderId="30" xfId="1" applyFont="1" applyBorder="1" applyAlignment="1">
      <alignment horizontal="center" vertical="center"/>
    </xf>
    <xf numFmtId="0" fontId="12" fillId="0" borderId="0" xfId="1" applyFont="1"/>
    <xf numFmtId="0" fontId="6" fillId="0" borderId="57" xfId="0" applyFont="1" applyBorder="1" applyAlignment="1">
      <alignment horizontal="center" vertical="center"/>
    </xf>
    <xf numFmtId="58" fontId="8" fillId="0" borderId="0" xfId="1" applyNumberFormat="1" applyFont="1" applyFill="1" applyBorder="1" applyAlignment="1" applyProtection="1">
      <alignment horizontal="right" vertical="center"/>
    </xf>
    <xf numFmtId="0" fontId="6" fillId="0" borderId="37" xfId="0" applyFont="1" applyBorder="1" applyAlignment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Protection="1"/>
    <xf numFmtId="0" fontId="7" fillId="0" borderId="0" xfId="1" applyFont="1" applyFill="1" applyProtection="1"/>
    <xf numFmtId="0" fontId="7" fillId="0" borderId="0" xfId="1" applyFont="1" applyFill="1"/>
    <xf numFmtId="0" fontId="12" fillId="0" borderId="41" xfId="1" applyFont="1" applyFill="1" applyBorder="1" applyAlignment="1" applyProtection="1">
      <alignment horizontal="centerContinuous" vertical="center"/>
    </xf>
    <xf numFmtId="0" fontId="12" fillId="0" borderId="42" xfId="1" applyFont="1" applyFill="1" applyBorder="1" applyAlignment="1" applyProtection="1">
      <alignment horizontal="centerContinuous" vertical="center"/>
    </xf>
    <xf numFmtId="0" fontId="12" fillId="0" borderId="58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2" fillId="0" borderId="63" xfId="0" applyFont="1" applyBorder="1" applyAlignment="1">
      <alignment vertical="center" shrinkToFit="1"/>
    </xf>
    <xf numFmtId="176" fontId="12" fillId="0" borderId="0" xfId="1" applyNumberFormat="1" applyFont="1" applyFill="1" applyBorder="1" applyAlignment="1" applyProtection="1">
      <alignment horizontal="right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176" fontId="12" fillId="0" borderId="0" xfId="1" applyNumberFormat="1" applyFont="1" applyFill="1" applyBorder="1" applyAlignment="1" applyProtection="1">
      <alignment horizontal="left"/>
    </xf>
    <xf numFmtId="176" fontId="12" fillId="0" borderId="0" xfId="1" applyNumberFormat="1" applyFont="1" applyFill="1" applyBorder="1" applyAlignment="1" applyProtection="1">
      <alignment horizontal="center"/>
    </xf>
    <xf numFmtId="176" fontId="12" fillId="0" borderId="65" xfId="1" applyNumberFormat="1" applyFont="1" applyFill="1" applyBorder="1" applyAlignment="1" applyProtection="1">
      <alignment vertical="center" shrinkToFit="1"/>
    </xf>
    <xf numFmtId="176" fontId="12" fillId="0" borderId="66" xfId="1" applyNumberFormat="1" applyFont="1" applyFill="1" applyBorder="1" applyAlignment="1" applyProtection="1">
      <alignment vertical="center" shrinkToFit="1"/>
    </xf>
    <xf numFmtId="0" fontId="10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left"/>
    </xf>
    <xf numFmtId="0" fontId="12" fillId="0" borderId="71" xfId="1" applyFont="1" applyFill="1" applyBorder="1" applyAlignment="1" applyProtection="1">
      <alignment horizontal="center" vertical="center"/>
    </xf>
    <xf numFmtId="176" fontId="12" fillId="0" borderId="72" xfId="1" applyNumberFormat="1" applyFont="1" applyFill="1" applyBorder="1" applyAlignment="1" applyProtection="1">
      <alignment vertical="center" shrinkToFit="1"/>
    </xf>
    <xf numFmtId="0" fontId="12" fillId="0" borderId="73" xfId="0" applyFont="1" applyBorder="1" applyAlignment="1">
      <alignment vertical="center" shrinkToFit="1"/>
    </xf>
    <xf numFmtId="176" fontId="12" fillId="0" borderId="74" xfId="1" applyNumberFormat="1" applyFont="1" applyFill="1" applyBorder="1" applyAlignment="1" applyProtection="1">
      <alignment horizontal="center" vertical="center" shrinkToFit="1"/>
    </xf>
    <xf numFmtId="0" fontId="12" fillId="0" borderId="75" xfId="0" applyFont="1" applyBorder="1" applyAlignment="1">
      <alignment vertical="center" shrinkToFit="1"/>
    </xf>
    <xf numFmtId="176" fontId="12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Continuous" vertical="center"/>
    </xf>
    <xf numFmtId="0" fontId="7" fillId="0" borderId="0" xfId="1" applyFont="1" applyFill="1" applyBorder="1" applyProtection="1"/>
    <xf numFmtId="0" fontId="14" fillId="0" borderId="0" xfId="1" applyFont="1" applyFill="1" applyProtection="1"/>
    <xf numFmtId="0" fontId="12" fillId="0" borderId="76" xfId="1" applyFont="1" applyFill="1" applyBorder="1" applyAlignment="1" applyProtection="1">
      <alignment horizontal="right" vertical="center"/>
    </xf>
    <xf numFmtId="0" fontId="7" fillId="0" borderId="77" xfId="1" applyNumberFormat="1" applyFont="1" applyFill="1" applyBorder="1" applyAlignment="1" applyProtection="1">
      <alignment horizontal="left" vertical="center"/>
    </xf>
    <xf numFmtId="39" fontId="12" fillId="0" borderId="76" xfId="1" applyNumberFormat="1" applyFont="1" applyFill="1" applyBorder="1" applyAlignment="1" applyProtection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80" xfId="1" applyFont="1" applyFill="1" applyBorder="1" applyAlignment="1" applyProtection="1">
      <alignment horizontal="right" vertical="center"/>
    </xf>
    <xf numFmtId="0" fontId="7" fillId="0" borderId="82" xfId="1" applyNumberFormat="1" applyFont="1" applyFill="1" applyBorder="1" applyAlignment="1" applyProtection="1">
      <alignment horizontal="left" vertical="center"/>
    </xf>
    <xf numFmtId="39" fontId="12" fillId="0" borderId="83" xfId="1" applyNumberFormat="1" applyFont="1" applyFill="1" applyBorder="1" applyAlignment="1" applyProtection="1">
      <alignment vertical="center" shrinkToFit="1"/>
    </xf>
    <xf numFmtId="0" fontId="12" fillId="0" borderId="84" xfId="0" applyFont="1" applyBorder="1" applyAlignment="1">
      <alignment vertical="center" shrinkToFit="1"/>
    </xf>
    <xf numFmtId="0" fontId="12" fillId="0" borderId="89" xfId="1" applyFont="1" applyFill="1" applyBorder="1" applyAlignment="1" applyProtection="1">
      <alignment horizontal="right" vertical="center"/>
    </xf>
    <xf numFmtId="0" fontId="7" fillId="0" borderId="86" xfId="1" applyFont="1" applyFill="1" applyBorder="1" applyAlignment="1" applyProtection="1">
      <alignment horizontal="left" vertical="center"/>
    </xf>
    <xf numFmtId="39" fontId="12" fillId="0" borderId="89" xfId="1" applyNumberFormat="1" applyFont="1" applyFill="1" applyBorder="1" applyAlignment="1" applyProtection="1">
      <alignment vertical="center" shrinkToFit="1"/>
    </xf>
    <xf numFmtId="0" fontId="12" fillId="0" borderId="90" xfId="0" applyFont="1" applyBorder="1" applyAlignment="1">
      <alignment vertical="center" shrinkToFit="1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2" fillId="2" borderId="91" xfId="1" applyFont="1" applyFill="1" applyBorder="1" applyAlignment="1" applyProtection="1">
      <alignment horizontal="right" vertical="center"/>
      <protection locked="0"/>
    </xf>
    <xf numFmtId="0" fontId="12" fillId="2" borderId="92" xfId="1" applyFont="1" applyFill="1" applyBorder="1" applyAlignment="1" applyProtection="1">
      <alignment horizontal="right" vertical="center"/>
      <protection locked="0"/>
    </xf>
    <xf numFmtId="0" fontId="12" fillId="0" borderId="93" xfId="1" applyFont="1" applyFill="1" applyBorder="1" applyAlignment="1" applyProtection="1">
      <alignment horizontal="left" vertical="center"/>
    </xf>
    <xf numFmtId="176" fontId="12" fillId="0" borderId="0" xfId="1" applyNumberFormat="1" applyFont="1" applyFill="1" applyBorder="1" applyAlignment="1" applyProtection="1">
      <alignment vertical="center"/>
    </xf>
    <xf numFmtId="0" fontId="12" fillId="2" borderId="94" xfId="1" applyFont="1" applyFill="1" applyBorder="1" applyAlignment="1" applyProtection="1">
      <alignment horizontal="right" vertical="center"/>
      <protection locked="0"/>
    </xf>
    <xf numFmtId="0" fontId="12" fillId="2" borderId="95" xfId="1" applyFont="1" applyFill="1" applyBorder="1" applyAlignment="1" applyProtection="1">
      <alignment horizontal="right" vertical="center"/>
      <protection locked="0"/>
    </xf>
    <xf numFmtId="0" fontId="12" fillId="0" borderId="84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12" fillId="2" borderId="96" xfId="1" applyFont="1" applyFill="1" applyBorder="1" applyAlignment="1" applyProtection="1">
      <alignment horizontal="right" vertical="center"/>
      <protection locked="0"/>
    </xf>
    <xf numFmtId="0" fontId="12" fillId="2" borderId="97" xfId="1" applyFont="1" applyFill="1" applyBorder="1" applyAlignment="1" applyProtection="1">
      <alignment horizontal="right" vertical="center"/>
      <protection locked="0"/>
    </xf>
    <xf numFmtId="0" fontId="12" fillId="0" borderId="98" xfId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Fill="1" applyAlignment="1">
      <alignment vertical="center"/>
    </xf>
    <xf numFmtId="0" fontId="12" fillId="0" borderId="0" xfId="1" applyFont="1" applyFill="1" applyAlignment="1" applyProtection="1">
      <alignment horizontal="center" vertical="center"/>
    </xf>
    <xf numFmtId="180" fontId="10" fillId="0" borderId="0" xfId="1" applyNumberFormat="1" applyFont="1" applyFill="1" applyBorder="1" applyAlignment="1" applyProtection="1">
      <alignment horizontal="center" vertical="center"/>
    </xf>
    <xf numFmtId="0" fontId="12" fillId="0" borderId="103" xfId="0" applyFont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98" xfId="0" applyFont="1" applyBorder="1" applyAlignment="1">
      <alignment vertical="center"/>
    </xf>
    <xf numFmtId="49" fontId="12" fillId="0" borderId="110" xfId="1" applyNumberFormat="1" applyFont="1" applyBorder="1" applyAlignment="1">
      <alignment horizontal="right" vertical="center"/>
    </xf>
    <xf numFmtId="0" fontId="12" fillId="2" borderId="111" xfId="1" applyFont="1" applyFill="1" applyBorder="1" applyAlignment="1" applyProtection="1">
      <alignment horizontal="right" vertical="center"/>
      <protection locked="0"/>
    </xf>
    <xf numFmtId="0" fontId="12" fillId="0" borderId="112" xfId="1" applyFont="1" applyBorder="1" applyAlignment="1">
      <alignment horizontal="center" vertical="center"/>
    </xf>
    <xf numFmtId="0" fontId="12" fillId="2" borderId="109" xfId="1" applyFont="1" applyFill="1" applyBorder="1" applyAlignment="1" applyProtection="1">
      <alignment horizontal="center" vertical="center"/>
      <protection locked="0"/>
    </xf>
    <xf numFmtId="0" fontId="12" fillId="3" borderId="90" xfId="1" applyFont="1" applyFill="1" applyBorder="1" applyAlignment="1">
      <alignment horizontal="right" vertical="center"/>
    </xf>
    <xf numFmtId="0" fontId="12" fillId="0" borderId="115" xfId="1" applyFont="1" applyBorder="1" applyAlignment="1">
      <alignment horizontal="center" vertical="center"/>
    </xf>
    <xf numFmtId="0" fontId="12" fillId="2" borderId="117" xfId="1" applyFont="1" applyFill="1" applyBorder="1" applyAlignment="1" applyProtection="1">
      <alignment horizontal="right" vertical="center"/>
      <protection locked="0"/>
    </xf>
    <xf numFmtId="0" fontId="12" fillId="0" borderId="118" xfId="1" applyFont="1" applyBorder="1" applyAlignment="1">
      <alignment horizontal="center" vertical="center"/>
    </xf>
    <xf numFmtId="0" fontId="12" fillId="2" borderId="116" xfId="1" applyFont="1" applyFill="1" applyBorder="1" applyAlignment="1" applyProtection="1">
      <alignment horizontal="center" vertical="center"/>
      <protection locked="0"/>
    </xf>
    <xf numFmtId="0" fontId="12" fillId="3" borderId="114" xfId="1" applyFont="1" applyFill="1" applyBorder="1" applyAlignment="1">
      <alignment horizontal="right" vertical="center"/>
    </xf>
    <xf numFmtId="181" fontId="12" fillId="0" borderId="8" xfId="1" applyNumberFormat="1" applyFont="1" applyBorder="1" applyAlignment="1">
      <alignment horizontal="center" vertical="center"/>
    </xf>
    <xf numFmtId="181" fontId="12" fillId="0" borderId="0" xfId="1" applyNumberFormat="1" applyFont="1" applyAlignment="1">
      <alignment horizontal="center" vertical="center"/>
    </xf>
    <xf numFmtId="0" fontId="12" fillId="0" borderId="120" xfId="1" applyFont="1" applyBorder="1" applyAlignment="1">
      <alignment horizontal="center" vertical="center"/>
    </xf>
    <xf numFmtId="0" fontId="12" fillId="0" borderId="12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2" fillId="3" borderId="8" xfId="1" applyFont="1" applyFill="1" applyBorder="1" applyAlignment="1">
      <alignment horizontal="centerContinuous" vertical="center"/>
    </xf>
    <xf numFmtId="0" fontId="12" fillId="3" borderId="81" xfId="1" applyFont="1" applyFill="1" applyBorder="1" applyAlignment="1">
      <alignment horizontal="centerContinuous" vertical="center"/>
    </xf>
    <xf numFmtId="0" fontId="12" fillId="3" borderId="86" xfId="1" applyFont="1" applyFill="1" applyBorder="1" applyAlignment="1">
      <alignment horizontal="centerContinuous" vertical="center"/>
    </xf>
    <xf numFmtId="0" fontId="12" fillId="0" borderId="35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9" fontId="7" fillId="2" borderId="48" xfId="1" applyNumberFormat="1" applyFont="1" applyFill="1" applyBorder="1" applyAlignment="1" applyProtection="1">
      <alignment vertical="center"/>
      <protection locked="0"/>
    </xf>
    <xf numFmtId="179" fontId="7" fillId="2" borderId="47" xfId="1" applyNumberFormat="1" applyFont="1" applyFill="1" applyBorder="1" applyAlignment="1" applyProtection="1">
      <alignment vertical="center"/>
      <protection locked="0"/>
    </xf>
    <xf numFmtId="179" fontId="12" fillId="0" borderId="56" xfId="1" applyNumberFormat="1" applyFont="1" applyBorder="1" applyAlignment="1">
      <alignment vertical="center"/>
    </xf>
    <xf numFmtId="179" fontId="12" fillId="0" borderId="54" xfId="1" applyNumberFormat="1" applyFont="1" applyBorder="1" applyAlignment="1">
      <alignment vertical="center"/>
    </xf>
    <xf numFmtId="179" fontId="12" fillId="0" borderId="55" xfId="1" applyNumberFormat="1" applyFont="1" applyBorder="1" applyAlignment="1">
      <alignment vertical="center"/>
    </xf>
    <xf numFmtId="0" fontId="12" fillId="0" borderId="45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9" fontId="7" fillId="2" borderId="53" xfId="1" applyNumberFormat="1" applyFont="1" applyFill="1" applyBorder="1" applyAlignment="1" applyProtection="1">
      <alignment vertical="center"/>
      <protection locked="0"/>
    </xf>
    <xf numFmtId="179" fontId="7" fillId="2" borderId="46" xfId="1" applyNumberFormat="1" applyFont="1" applyFill="1" applyBorder="1" applyAlignment="1" applyProtection="1">
      <alignment vertical="center"/>
      <protection locked="0"/>
    </xf>
    <xf numFmtId="0" fontId="12" fillId="0" borderId="9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2" fillId="0" borderId="113" xfId="1" applyFont="1" applyBorder="1" applyAlignment="1">
      <alignment horizontal="center" vertical="center"/>
    </xf>
    <xf numFmtId="0" fontId="12" fillId="0" borderId="114" xfId="1" applyFont="1" applyBorder="1" applyAlignment="1">
      <alignment horizontal="center" vertical="center"/>
    </xf>
    <xf numFmtId="177" fontId="12" fillId="0" borderId="119" xfId="1" applyNumberFormat="1" applyFont="1" applyBorder="1" applyAlignment="1">
      <alignment horizontal="center" vertical="center"/>
    </xf>
    <xf numFmtId="177" fontId="12" fillId="0" borderId="16" xfId="1" applyNumberFormat="1" applyFont="1" applyBorder="1" applyAlignment="1">
      <alignment horizontal="center" vertical="center"/>
    </xf>
    <xf numFmtId="177" fontId="12" fillId="0" borderId="28" xfId="1" applyNumberFormat="1" applyFont="1" applyBorder="1" applyAlignment="1">
      <alignment horizontal="center" vertical="center"/>
    </xf>
    <xf numFmtId="49" fontId="12" fillId="0" borderId="121" xfId="1" applyNumberFormat="1" applyFont="1" applyBorder="1" applyAlignment="1">
      <alignment horizontal="right" vertical="center"/>
    </xf>
    <xf numFmtId="49" fontId="12" fillId="0" borderId="108" xfId="1" applyNumberFormat="1" applyFont="1" applyBorder="1" applyAlignment="1">
      <alignment horizontal="right" vertical="center"/>
    </xf>
    <xf numFmtId="49" fontId="12" fillId="0" borderId="122" xfId="1" applyNumberFormat="1" applyFont="1" applyBorder="1" applyAlignment="1">
      <alignment horizontal="right" vertical="center"/>
    </xf>
    <xf numFmtId="58" fontId="8" fillId="2" borderId="0" xfId="1" applyNumberFormat="1" applyFont="1" applyFill="1" applyAlignment="1" applyProtection="1">
      <alignment horizontal="center" vertical="center"/>
      <protection locked="0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12" fillId="0" borderId="49" xfId="1" applyFont="1" applyBorder="1" applyAlignment="1">
      <alignment horizontal="center" vertical="center" shrinkToFit="1"/>
    </xf>
    <xf numFmtId="0" fontId="12" fillId="0" borderId="50" xfId="1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shrinkToFit="1"/>
    </xf>
    <xf numFmtId="58" fontId="8" fillId="2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12" fillId="0" borderId="35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12" fillId="0" borderId="99" xfId="1" applyFont="1" applyFill="1" applyBorder="1" applyAlignment="1" applyProtection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12" fillId="2" borderId="101" xfId="1" applyFont="1" applyFill="1" applyBorder="1" applyAlignment="1" applyProtection="1">
      <alignment horizontal="center" vertical="center"/>
      <protection locked="0"/>
    </xf>
    <xf numFmtId="0" fontId="12" fillId="2" borderId="102" xfId="1" applyFont="1" applyFill="1" applyBorder="1" applyAlignment="1" applyProtection="1">
      <alignment horizontal="center" vertical="center"/>
      <protection locked="0"/>
    </xf>
    <xf numFmtId="0" fontId="12" fillId="0" borderId="37" xfId="1" applyFont="1" applyFill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12" fillId="2" borderId="105" xfId="1" applyFont="1" applyFill="1" applyBorder="1" applyAlignment="1" applyProtection="1">
      <protection locked="0"/>
    </xf>
    <xf numFmtId="0" fontId="12" fillId="2" borderId="0" xfId="1" applyFont="1" applyFill="1" applyBorder="1" applyAlignment="1" applyProtection="1">
      <protection locked="0"/>
    </xf>
    <xf numFmtId="0" fontId="15" fillId="2" borderId="10" xfId="0" applyFont="1" applyFill="1" applyBorder="1" applyAlignment="1" applyProtection="1">
      <protection locked="0"/>
    </xf>
    <xf numFmtId="0" fontId="12" fillId="0" borderId="96" xfId="1" applyFont="1" applyFill="1" applyBorder="1" applyAlignment="1">
      <alignment horizontal="center" vertical="center"/>
    </xf>
    <xf numFmtId="0" fontId="12" fillId="0" borderId="106" xfId="1" applyFont="1" applyFill="1" applyBorder="1" applyAlignment="1">
      <alignment horizontal="center" vertical="center"/>
    </xf>
    <xf numFmtId="38" fontId="12" fillId="2" borderId="107" xfId="3" applyFont="1" applyFill="1" applyBorder="1" applyAlignment="1" applyProtection="1">
      <alignment horizontal="center" vertical="center"/>
      <protection locked="0"/>
    </xf>
    <xf numFmtId="38" fontId="12" fillId="2" borderId="97" xfId="3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69" xfId="1" applyFont="1" applyFill="1" applyBorder="1" applyAlignment="1" applyProtection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2" fillId="0" borderId="35" xfId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78" xfId="1" applyFont="1" applyFill="1" applyBorder="1" applyAlignment="1" applyProtection="1">
      <alignment horizontal="center" vertical="center"/>
    </xf>
    <xf numFmtId="0" fontId="12" fillId="0" borderId="79" xfId="1" applyFont="1" applyFill="1" applyBorder="1" applyAlignment="1" applyProtection="1">
      <alignment horizontal="center" vertical="center"/>
    </xf>
    <xf numFmtId="0" fontId="12" fillId="0" borderId="87" xfId="1" applyFont="1" applyFill="1" applyBorder="1" applyAlignment="1" applyProtection="1">
      <alignment horizontal="center" vertical="center"/>
    </xf>
    <xf numFmtId="0" fontId="12" fillId="0" borderId="88" xfId="1" applyFont="1" applyFill="1" applyBorder="1" applyAlignment="1" applyProtection="1">
      <alignment horizontal="center" vertical="center"/>
    </xf>
    <xf numFmtId="0" fontId="12" fillId="0" borderId="35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37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85" xfId="1" applyFont="1" applyFill="1" applyBorder="1" applyAlignment="1" applyProtection="1">
      <alignment horizontal="center" vertical="center" wrapText="1"/>
    </xf>
    <xf numFmtId="0" fontId="12" fillId="0" borderId="86" xfId="1" applyFont="1" applyFill="1" applyBorder="1" applyAlignment="1" applyProtection="1">
      <alignment horizontal="center" vertical="center" wrapText="1"/>
    </xf>
    <xf numFmtId="0" fontId="12" fillId="0" borderId="61" xfId="1" applyFont="1" applyFill="1" applyBorder="1" applyAlignment="1" applyProtection="1">
      <alignment horizontal="center" vertical="center"/>
    </xf>
    <xf numFmtId="0" fontId="12" fillId="0" borderId="28" xfId="1" applyFont="1" applyFill="1" applyBorder="1" applyAlignment="1" applyProtection="1">
      <alignment horizontal="center" vertical="center"/>
    </xf>
    <xf numFmtId="0" fontId="12" fillId="0" borderId="30" xfId="1" applyFont="1" applyFill="1" applyBorder="1" applyAlignment="1" applyProtection="1">
      <alignment horizontal="center" vertical="center"/>
    </xf>
    <xf numFmtId="0" fontId="12" fillId="0" borderId="62" xfId="1" applyFont="1" applyFill="1" applyBorder="1" applyAlignment="1" applyProtection="1">
      <alignment horizontal="center" vertical="center"/>
    </xf>
    <xf numFmtId="0" fontId="12" fillId="0" borderId="64" xfId="1" applyFont="1" applyFill="1" applyBorder="1" applyAlignment="1" applyProtection="1">
      <alignment horizontal="center" vertical="center"/>
    </xf>
    <xf numFmtId="176" fontId="12" fillId="0" borderId="52" xfId="1" applyNumberFormat="1" applyFont="1" applyFill="1" applyBorder="1" applyAlignment="1" applyProtection="1">
      <alignment horizontal="center" vertical="center" shrinkToFit="1"/>
    </xf>
    <xf numFmtId="176" fontId="12" fillId="0" borderId="67" xfId="1" applyNumberFormat="1" applyFont="1" applyFill="1" applyBorder="1" applyAlignment="1" applyProtection="1">
      <alignment horizontal="center" vertical="center" shrinkToFit="1"/>
    </xf>
    <xf numFmtId="176" fontId="12" fillId="0" borderId="9" xfId="1" applyNumberFormat="1" applyFont="1" applyFill="1" applyBorder="1" applyAlignment="1" applyProtection="1">
      <alignment horizontal="left" vertical="center" shrinkToFit="1"/>
    </xf>
    <xf numFmtId="176" fontId="12" fillId="0" borderId="68" xfId="1" applyNumberFormat="1" applyFont="1" applyFill="1" applyBorder="1" applyAlignment="1" applyProtection="1">
      <alignment horizontal="left" vertical="center" shrinkToFit="1"/>
    </xf>
    <xf numFmtId="0" fontId="6" fillId="2" borderId="0" xfId="0" applyFont="1" applyFill="1" applyAlignment="1">
      <alignment horizontal="center" vertical="center"/>
    </xf>
    <xf numFmtId="0" fontId="9" fillId="0" borderId="41" xfId="1" applyFont="1" applyFill="1" applyBorder="1" applyAlignment="1" applyProtection="1">
      <alignment horizontal="center" vertical="center"/>
    </xf>
    <xf numFmtId="0" fontId="9" fillId="0" borderId="42" xfId="1" applyFont="1" applyFill="1" applyBorder="1" applyAlignment="1" applyProtection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12" fillId="0" borderId="2" xfId="1" applyFont="1" applyFill="1" applyBorder="1" applyAlignment="1" applyProtection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2" fillId="0" borderId="60" xfId="1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2" fillId="0" borderId="113" xfId="1" applyFont="1" applyBorder="1" applyAlignment="1">
      <alignment horizontal="center" vertical="center" wrapText="1"/>
    </xf>
    <xf numFmtId="0" fontId="15" fillId="0" borderId="113" xfId="1" applyFont="1" applyBorder="1" applyAlignment="1">
      <alignment horizontal="center" vertical="center" wrapText="1"/>
    </xf>
    <xf numFmtId="0" fontId="15" fillId="0" borderId="114" xfId="1" applyFont="1" applyBorder="1" applyAlignment="1">
      <alignment horizontal="center" vertical="center"/>
    </xf>
    <xf numFmtId="0" fontId="12" fillId="0" borderId="85" xfId="1" applyFont="1" applyBorder="1" applyAlignment="1">
      <alignment horizontal="center" vertical="center" wrapText="1"/>
    </xf>
    <xf numFmtId="0" fontId="12" fillId="0" borderId="9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top" wrapText="1"/>
    </xf>
    <xf numFmtId="0" fontId="10" fillId="0" borderId="86" xfId="1" applyFont="1" applyBorder="1" applyAlignment="1">
      <alignment horizontal="left" vertical="top" wrapText="1"/>
    </xf>
  </cellXfs>
  <cellStyles count="4">
    <cellStyle name="桁区切り" xfId="3" builtinId="6"/>
    <cellStyle name="標準" xfId="0" builtinId="0"/>
    <cellStyle name="標準_最低基準FM" xfId="1" xr:uid="{00000000-0005-0000-0000-000002000000}"/>
    <cellStyle name="未定義" xfId="2" xr:uid="{00000000-0005-0000-0000-000003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459441</xdr:colOff>
      <xdr:row>19</xdr:row>
      <xdr:rowOff>76200</xdr:rowOff>
    </xdr:from>
    <xdr:to>
      <xdr:col>9</xdr:col>
      <xdr:colOff>86446</xdr:colOff>
      <xdr:row>25</xdr:row>
      <xdr:rowOff>291353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538F0956-375B-4622-8A88-EA5239E4ABC1}"/>
            </a:ext>
          </a:extLst>
        </xdr:cNvPr>
        <xdr:cNvSpPr>
          <a:spLocks/>
        </xdr:cNvSpPr>
      </xdr:nvSpPr>
      <xdr:spPr bwMode="auto">
        <a:xfrm>
          <a:off x="9822516" y="7191375"/>
          <a:ext cx="179455" cy="2101103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1492249</xdr:colOff>
      <xdr:row>19</xdr:row>
      <xdr:rowOff>82550</xdr:rowOff>
    </xdr:from>
    <xdr:to>
      <xdr:col>10</xdr:col>
      <xdr:colOff>111125</xdr:colOff>
      <xdr:row>28</xdr:row>
      <xdr:rowOff>127000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18BF2BB2-5F67-48D9-9AD1-9A2E0FB8F1D6}"/>
            </a:ext>
          </a:extLst>
        </xdr:cNvPr>
        <xdr:cNvSpPr>
          <a:spLocks/>
        </xdr:cNvSpPr>
      </xdr:nvSpPr>
      <xdr:spPr bwMode="auto">
        <a:xfrm>
          <a:off x="11331574" y="7197725"/>
          <a:ext cx="114301" cy="2873375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70302</xdr:colOff>
      <xdr:row>15</xdr:row>
      <xdr:rowOff>28148</xdr:rowOff>
    </xdr:from>
    <xdr:to>
      <xdr:col>10</xdr:col>
      <xdr:colOff>0</xdr:colOff>
      <xdr:row>18</xdr:row>
      <xdr:rowOff>269342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702B0A2-4F11-4ED7-9586-6EAF30ADFA32}"/>
            </a:ext>
          </a:extLst>
        </xdr:cNvPr>
        <xdr:cNvSpPr/>
      </xdr:nvSpPr>
      <xdr:spPr>
        <a:xfrm>
          <a:off x="7981655" y="5877619"/>
          <a:ext cx="3358698" cy="1182488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22</xdr:row>
      <xdr:rowOff>0</xdr:rowOff>
    </xdr:from>
    <xdr:to>
      <xdr:col>6</xdr:col>
      <xdr:colOff>1687286</xdr:colOff>
      <xdr:row>24</xdr:row>
      <xdr:rowOff>13607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F4994D4B-D1FE-4228-8660-65AD6632F4B0}"/>
            </a:ext>
          </a:extLst>
        </xdr:cNvPr>
        <xdr:cNvSpPr/>
      </xdr:nvSpPr>
      <xdr:spPr>
        <a:xfrm>
          <a:off x="2462892" y="8058150"/>
          <a:ext cx="5444219" cy="642257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381000</xdr:colOff>
      <xdr:row>26</xdr:row>
      <xdr:rowOff>301625</xdr:rowOff>
    </xdr:from>
    <xdr:to>
      <xdr:col>2</xdr:col>
      <xdr:colOff>327100</xdr:colOff>
      <xdr:row>28</xdr:row>
      <xdr:rowOff>56040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27C1237-4CC2-4C79-ACC8-EE6355B3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9617075"/>
          <a:ext cx="2323540" cy="38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〇提出される月の１日現在の状況をご記入ください。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E62C-A1CF-4586-B8A9-2A826C407186}">
  <sheetPr>
    <tabColor theme="5" tint="0.59999389629810485"/>
  </sheetPr>
  <dimension ref="A1:AX30"/>
  <sheetViews>
    <sheetView tabSelected="1" view="pageBreakPreview" zoomScale="85" zoomScaleNormal="75" zoomScaleSheetLayoutView="85" workbookViewId="0">
      <selection activeCell="M9" sqref="M9:AX15"/>
    </sheetView>
  </sheetViews>
  <sheetFormatPr defaultColWidth="2.6640625" defaultRowHeight="12.6" x14ac:dyDescent="0.2"/>
  <cols>
    <col min="1" max="2" width="15.6640625" style="1" customWidth="1"/>
    <col min="3" max="3" width="22.6640625" style="1" customWidth="1"/>
    <col min="4" max="4" width="11.44140625" style="1" customWidth="1"/>
    <col min="5" max="5" width="14.44140625" style="1" customWidth="1"/>
    <col min="6" max="6" width="15.33203125" style="1" customWidth="1"/>
    <col min="7" max="7" width="8.44140625" style="1" customWidth="1"/>
    <col min="8" max="8" width="19.109375" style="1" customWidth="1"/>
    <col min="9" max="9" width="7.21875" style="1" customWidth="1"/>
    <col min="10" max="10" width="18.6640625" style="1" customWidth="1"/>
    <col min="11" max="11" width="20.44140625" style="1" customWidth="1"/>
    <col min="12" max="12" width="2.6640625" style="1"/>
    <col min="13" max="13" width="7.88671875" style="1" bestFit="1" customWidth="1"/>
    <col min="14" max="16384" width="2.6640625" style="1"/>
  </cols>
  <sheetData>
    <row r="1" spans="1:50" ht="13.2" thickBot="1" x14ac:dyDescent="0.25">
      <c r="K1" s="2" t="s">
        <v>17</v>
      </c>
    </row>
    <row r="2" spans="1:50" ht="24.9" customHeight="1" x14ac:dyDescent="0.2">
      <c r="J2" s="201" t="s">
        <v>67</v>
      </c>
      <c r="K2" s="201"/>
    </row>
    <row r="3" spans="1:50" ht="24.9" customHeight="1" thickBot="1" x14ac:dyDescent="0.25">
      <c r="A3" s="162" t="s">
        <v>20</v>
      </c>
      <c r="D3" s="3" t="s">
        <v>33</v>
      </c>
      <c r="E3" s="3"/>
      <c r="J3" s="4"/>
      <c r="K3" s="4"/>
    </row>
    <row r="4" spans="1:50" ht="30" customHeight="1" thickBot="1" x14ac:dyDescent="0.2">
      <c r="A4" s="202" t="s">
        <v>16</v>
      </c>
      <c r="B4" s="203"/>
      <c r="C4" s="204"/>
      <c r="D4" s="205"/>
      <c r="E4" s="205"/>
      <c r="F4" s="205"/>
      <c r="G4" s="205"/>
      <c r="H4" s="205"/>
      <c r="I4" s="206"/>
      <c r="J4" s="5"/>
      <c r="K4" s="6"/>
      <c r="L4" s="7"/>
      <c r="M4" s="7"/>
      <c r="N4" s="7"/>
      <c r="O4" s="7"/>
      <c r="P4" s="7"/>
      <c r="Q4" s="7"/>
    </row>
    <row r="5" spans="1:50" ht="24.9" customHeight="1" thickBot="1" x14ac:dyDescent="0.2">
      <c r="A5" s="6"/>
      <c r="B5" s="6"/>
      <c r="C5" s="8"/>
      <c r="D5" s="8"/>
      <c r="E5" s="8"/>
      <c r="F5" s="8"/>
      <c r="G5" s="8"/>
      <c r="H5" s="8"/>
      <c r="I5" s="8"/>
      <c r="J5" s="5"/>
      <c r="K5" s="6"/>
      <c r="L5" s="7"/>
      <c r="M5" s="7"/>
      <c r="N5" s="7"/>
      <c r="O5" s="7"/>
      <c r="P5" s="7"/>
      <c r="Q5" s="7"/>
    </row>
    <row r="6" spans="1:50" ht="24.9" customHeight="1" thickBot="1" x14ac:dyDescent="0.2">
      <c r="A6" s="9" t="s">
        <v>68</v>
      </c>
      <c r="B6" s="6"/>
      <c r="C6" s="10" t="s">
        <v>69</v>
      </c>
      <c r="D6" s="10" t="s">
        <v>70</v>
      </c>
      <c r="E6" s="11"/>
      <c r="F6" s="12" t="s">
        <v>71</v>
      </c>
      <c r="G6" s="8"/>
      <c r="H6" s="13"/>
      <c r="I6" s="8"/>
      <c r="J6" s="5"/>
      <c r="K6" s="6"/>
      <c r="L6" s="7"/>
      <c r="M6" s="7"/>
      <c r="N6" s="7"/>
      <c r="O6" s="7"/>
      <c r="P6" s="7"/>
      <c r="Q6" s="7"/>
    </row>
    <row r="7" spans="1:50" ht="26.4" customHeight="1" thickBo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  <c r="M7" s="7"/>
      <c r="N7" s="7"/>
      <c r="O7" s="7"/>
      <c r="P7" s="7"/>
      <c r="Q7" s="7"/>
    </row>
    <row r="8" spans="1:50" ht="50.25" customHeight="1" thickBot="1" x14ac:dyDescent="0.25">
      <c r="A8" s="15" t="s">
        <v>0</v>
      </c>
      <c r="B8" s="16"/>
      <c r="C8" s="17" t="s">
        <v>1</v>
      </c>
      <c r="D8" s="207" t="s">
        <v>14</v>
      </c>
      <c r="E8" s="208"/>
      <c r="F8" s="208" t="s">
        <v>15</v>
      </c>
      <c r="G8" s="209"/>
      <c r="H8" s="207" t="s">
        <v>6</v>
      </c>
      <c r="I8" s="209"/>
      <c r="J8" s="14"/>
      <c r="K8" s="18"/>
      <c r="L8" s="19"/>
      <c r="M8" s="7"/>
      <c r="N8" s="7"/>
      <c r="O8" s="7"/>
      <c r="P8" s="7"/>
      <c r="Q8" s="7"/>
    </row>
    <row r="9" spans="1:50" ht="40.950000000000003" customHeight="1" x14ac:dyDescent="0.15">
      <c r="A9" s="166" t="s">
        <v>19</v>
      </c>
      <c r="B9" s="189"/>
      <c r="C9" s="20" t="str">
        <f>IF(D9&lt;=F9,"適","不適")</f>
        <v>適</v>
      </c>
      <c r="D9" s="21"/>
      <c r="E9" s="22" t="s">
        <v>29</v>
      </c>
      <c r="F9" s="23"/>
      <c r="G9" s="24" t="s">
        <v>7</v>
      </c>
      <c r="H9" s="21"/>
      <c r="I9" s="25" t="s">
        <v>7</v>
      </c>
      <c r="J9" s="190" t="s">
        <v>27</v>
      </c>
      <c r="K9" s="191"/>
      <c r="L9" s="7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</row>
    <row r="10" spans="1:50" ht="39" customHeight="1" x14ac:dyDescent="0.2">
      <c r="A10" s="193" t="s">
        <v>23</v>
      </c>
      <c r="B10" s="194"/>
      <c r="C10" s="150" t="str">
        <f>IF(AND(D10&lt;(F10+F11+F12), F10&gt;=D10*2/3),"適","不適")</f>
        <v>不適</v>
      </c>
      <c r="D10" s="195">
        <f>K24</f>
        <v>1</v>
      </c>
      <c r="E10" s="198" t="s">
        <v>77</v>
      </c>
      <c r="F10" s="151"/>
      <c r="G10" s="152" t="s">
        <v>7</v>
      </c>
      <c r="H10" s="153"/>
      <c r="I10" s="154" t="s">
        <v>7</v>
      </c>
      <c r="J10" s="14"/>
      <c r="K10" s="26"/>
      <c r="L10" s="7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</row>
    <row r="11" spans="1:50" ht="39" customHeight="1" x14ac:dyDescent="0.2">
      <c r="A11" s="273" t="s">
        <v>80</v>
      </c>
      <c r="B11" s="194"/>
      <c r="C11" s="150" t="str">
        <f>IF(AND(D10&lt;(F10+F11+F12),F11&lt;=1),"適","不適")</f>
        <v>不適</v>
      </c>
      <c r="D11" s="196"/>
      <c r="E11" s="199"/>
      <c r="F11" s="151"/>
      <c r="G11" s="152" t="s">
        <v>7</v>
      </c>
      <c r="H11" s="153"/>
      <c r="I11" s="154" t="s">
        <v>7</v>
      </c>
      <c r="J11" s="14"/>
      <c r="K11" s="26"/>
      <c r="L11" s="7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</row>
    <row r="12" spans="1:50" ht="39" customHeight="1" x14ac:dyDescent="0.2">
      <c r="A12" s="274" t="s">
        <v>81</v>
      </c>
      <c r="B12" s="275"/>
      <c r="C12" s="150" t="str">
        <f>IF(D10&lt;(F10+F11+F12),"適","不適")</f>
        <v>不適</v>
      </c>
      <c r="D12" s="197"/>
      <c r="E12" s="200"/>
      <c r="F12" s="151"/>
      <c r="G12" s="152" t="s">
        <v>7</v>
      </c>
      <c r="H12" s="153"/>
      <c r="I12" s="154" t="s">
        <v>7</v>
      </c>
      <c r="J12" s="14"/>
      <c r="K12" s="26"/>
      <c r="L12" s="7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</row>
    <row r="13" spans="1:50" ht="39" customHeight="1" thickBot="1" x14ac:dyDescent="0.2">
      <c r="A13" s="276" t="s">
        <v>82</v>
      </c>
      <c r="B13" s="277"/>
      <c r="C13" s="158"/>
      <c r="D13" s="157"/>
      <c r="E13" s="145" t="s">
        <v>29</v>
      </c>
      <c r="F13" s="146"/>
      <c r="G13" s="147" t="s">
        <v>7</v>
      </c>
      <c r="H13" s="148"/>
      <c r="I13" s="149" t="s">
        <v>7</v>
      </c>
      <c r="J13" s="278" t="s">
        <v>79</v>
      </c>
      <c r="K13" s="278"/>
      <c r="L13" s="7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</row>
    <row r="14" spans="1:50" ht="20.25" customHeight="1" x14ac:dyDescent="0.2">
      <c r="A14" s="27"/>
      <c r="B14" s="7"/>
      <c r="C14" s="7"/>
      <c r="D14" s="7"/>
      <c r="E14" s="28" t="s">
        <v>76</v>
      </c>
      <c r="F14" s="7"/>
      <c r="G14" s="29"/>
      <c r="H14" s="29"/>
      <c r="I14" s="14"/>
      <c r="J14" s="278"/>
      <c r="K14" s="278"/>
      <c r="L14" s="7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</row>
    <row r="15" spans="1:50" ht="24.9" customHeight="1" thickBot="1" x14ac:dyDescent="0.25">
      <c r="A15" s="30" t="s">
        <v>13</v>
      </c>
      <c r="B15" s="14"/>
      <c r="C15" s="14"/>
      <c r="D15" s="14"/>
      <c r="E15" s="14"/>
      <c r="F15" s="14"/>
      <c r="G15" s="14"/>
      <c r="H15" s="14"/>
      <c r="I15" s="7"/>
      <c r="J15" s="279"/>
      <c r="K15" s="279"/>
      <c r="L15" s="7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</row>
    <row r="16" spans="1:50" ht="24.9" customHeight="1" thickBot="1" x14ac:dyDescent="0.2">
      <c r="A16" s="31" t="s">
        <v>0</v>
      </c>
      <c r="B16" s="32"/>
      <c r="C16" s="33" t="s">
        <v>8</v>
      </c>
      <c r="D16" s="183" t="s">
        <v>2</v>
      </c>
      <c r="E16" s="184"/>
      <c r="F16" s="183" t="s">
        <v>3</v>
      </c>
      <c r="G16" s="184"/>
      <c r="H16" s="183" t="s">
        <v>4</v>
      </c>
      <c r="I16" s="184"/>
      <c r="J16" s="34" t="s">
        <v>9</v>
      </c>
      <c r="K16" s="35" t="s">
        <v>5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4.9" customHeight="1" x14ac:dyDescent="0.15">
      <c r="A17" s="185" t="s">
        <v>30</v>
      </c>
      <c r="B17" s="186"/>
      <c r="C17" s="36"/>
      <c r="D17" s="187"/>
      <c r="E17" s="188"/>
      <c r="F17" s="187"/>
      <c r="G17" s="188"/>
      <c r="H17" s="187"/>
      <c r="I17" s="188"/>
      <c r="J17" s="37"/>
      <c r="K17" s="38">
        <f>J17+H17+F17+D17+C17</f>
        <v>0</v>
      </c>
      <c r="L17" s="58"/>
      <c r="M17" s="7"/>
      <c r="N17" s="7"/>
      <c r="O17" s="7"/>
      <c r="P17" s="161"/>
      <c r="Q17" s="7"/>
      <c r="R17" s="7"/>
      <c r="S17" s="7"/>
      <c r="T17" s="7"/>
      <c r="U17" s="7"/>
      <c r="V17" s="7"/>
      <c r="W17" s="7"/>
    </row>
    <row r="18" spans="1:23" ht="24.9" customHeight="1" thickBot="1" x14ac:dyDescent="0.2">
      <c r="A18" s="176" t="s">
        <v>31</v>
      </c>
      <c r="B18" s="177"/>
      <c r="C18" s="39"/>
      <c r="D18" s="178"/>
      <c r="E18" s="179"/>
      <c r="F18" s="178"/>
      <c r="G18" s="179"/>
      <c r="H18" s="178"/>
      <c r="I18" s="179"/>
      <c r="J18" s="40"/>
      <c r="K18" s="41">
        <f>J18+H18+F18+C18+D18</f>
        <v>0</v>
      </c>
      <c r="L18" s="58"/>
      <c r="M18" s="7"/>
      <c r="N18" s="7"/>
      <c r="O18" s="7"/>
      <c r="P18" s="161"/>
      <c r="Q18" s="7"/>
      <c r="R18" s="7"/>
      <c r="S18" s="7"/>
      <c r="T18" s="7"/>
      <c r="U18" s="7"/>
      <c r="V18" s="7"/>
      <c r="W18" s="7"/>
    </row>
    <row r="19" spans="1:23" ht="24.9" customHeight="1" thickTop="1" thickBot="1" x14ac:dyDescent="0.2">
      <c r="A19" s="42" t="s">
        <v>32</v>
      </c>
      <c r="B19" s="43"/>
      <c r="C19" s="44">
        <f>C17+C18</f>
        <v>0</v>
      </c>
      <c r="D19" s="180">
        <f>D17+D18</f>
        <v>0</v>
      </c>
      <c r="E19" s="181"/>
      <c r="F19" s="182">
        <f>F17+F18</f>
        <v>0</v>
      </c>
      <c r="G19" s="181"/>
      <c r="H19" s="182">
        <f>H17+H18</f>
        <v>0</v>
      </c>
      <c r="I19" s="181"/>
      <c r="J19" s="45">
        <f>J17+J18</f>
        <v>0</v>
      </c>
      <c r="K19" s="46">
        <f>K17+K18</f>
        <v>0</v>
      </c>
      <c r="L19" s="7"/>
      <c r="M19" s="7"/>
      <c r="N19" s="7"/>
      <c r="O19" s="7"/>
      <c r="P19" s="7"/>
    </row>
    <row r="20" spans="1:23" ht="24.9" customHeight="1" x14ac:dyDescent="0.15">
      <c r="A20" s="166" t="s">
        <v>21</v>
      </c>
      <c r="B20" s="167"/>
      <c r="C20" s="47" t="s">
        <v>10</v>
      </c>
      <c r="D20" s="155">
        <f>C19</f>
        <v>0</v>
      </c>
      <c r="E20" s="48" t="s">
        <v>72</v>
      </c>
      <c r="F20" s="48">
        <f>ROUNDDOWN(D20/3,1)</f>
        <v>0</v>
      </c>
      <c r="G20" s="49" t="s">
        <v>7</v>
      </c>
      <c r="H20" s="49"/>
      <c r="I20" s="49"/>
      <c r="J20" s="48"/>
      <c r="K20" s="50"/>
      <c r="L20" s="7"/>
      <c r="M20" s="7"/>
      <c r="N20" s="7"/>
      <c r="O20" s="7"/>
      <c r="P20" s="7"/>
      <c r="Q20" s="7"/>
    </row>
    <row r="21" spans="1:23" ht="24.9" customHeight="1" x14ac:dyDescent="0.15">
      <c r="A21" s="168"/>
      <c r="B21" s="169"/>
      <c r="C21" s="160" t="str">
        <f>IF($E$6="", "１歳児", IF($E$6=6,"１歳児、２歳児", IF($E$6=5,"１歳児","")))</f>
        <v>１歳児</v>
      </c>
      <c r="D21" s="156">
        <f>IF($E$6=6, D19+F19, D19)</f>
        <v>0</v>
      </c>
      <c r="E21" s="51" t="str">
        <f>CONCATENATE("人　/ ",E6,"≒")</f>
        <v>人　/ ≒</v>
      </c>
      <c r="F21" s="51" t="str">
        <f>IF(E6="","0",ROUNDDOWN(D21/E6,1))</f>
        <v>0</v>
      </c>
      <c r="G21" s="159" t="s">
        <v>7</v>
      </c>
      <c r="H21" s="172" t="s">
        <v>22</v>
      </c>
      <c r="I21" s="172"/>
      <c r="J21" s="173">
        <f>ROUND(F20+F21+F22+F23+F24+F26,0)</f>
        <v>1</v>
      </c>
      <c r="K21" s="52"/>
      <c r="L21" s="7"/>
      <c r="M21" s="7"/>
      <c r="N21" s="7"/>
      <c r="O21" s="7"/>
      <c r="P21" s="7"/>
      <c r="Q21" s="7"/>
    </row>
    <row r="22" spans="1:23" ht="24.9" customHeight="1" x14ac:dyDescent="0.15">
      <c r="A22" s="168"/>
      <c r="B22" s="169"/>
      <c r="C22" s="160" t="str">
        <f>IF($E$6=6,"","２歳児")</f>
        <v>２歳児</v>
      </c>
      <c r="D22" s="156">
        <f>IF($E$6="",0,IFERROR(IF(VALUE($E$6)=6,"0",IF(VALUE($E$6)=5,F19,"0")),""))</f>
        <v>0</v>
      </c>
      <c r="E22" s="51" t="s">
        <v>73</v>
      </c>
      <c r="F22" s="51">
        <f>ROUNDDOWN(D22/6,1)</f>
        <v>0</v>
      </c>
      <c r="G22" s="159" t="s">
        <v>7</v>
      </c>
      <c r="H22" s="172"/>
      <c r="I22" s="172"/>
      <c r="J22" s="173"/>
      <c r="K22" s="52"/>
      <c r="L22" s="7"/>
      <c r="M22" s="7"/>
      <c r="N22" s="7"/>
      <c r="O22" s="7"/>
      <c r="P22" s="7"/>
      <c r="Q22" s="7"/>
    </row>
    <row r="23" spans="1:23" ht="24.9" customHeight="1" x14ac:dyDescent="0.15">
      <c r="A23" s="168"/>
      <c r="B23" s="169"/>
      <c r="C23" s="160" t="s">
        <v>11</v>
      </c>
      <c r="D23" s="156">
        <f>H19</f>
        <v>0</v>
      </c>
      <c r="E23" s="51" t="s">
        <v>74</v>
      </c>
      <c r="F23" s="51">
        <f>ROUNDDOWN(D23/20,1)</f>
        <v>0</v>
      </c>
      <c r="G23" s="159" t="s">
        <v>7</v>
      </c>
      <c r="H23" s="172"/>
      <c r="I23" s="172"/>
      <c r="J23" s="173"/>
      <c r="K23" s="52" t="s">
        <v>28</v>
      </c>
      <c r="L23" s="7"/>
      <c r="M23" s="7"/>
      <c r="N23" s="7"/>
      <c r="O23" s="7"/>
      <c r="P23" s="7"/>
      <c r="Q23" s="7"/>
    </row>
    <row r="24" spans="1:23" ht="24.9" customHeight="1" x14ac:dyDescent="0.15">
      <c r="A24" s="168"/>
      <c r="B24" s="169"/>
      <c r="C24" s="160" t="s">
        <v>12</v>
      </c>
      <c r="D24" s="156">
        <f>J19</f>
        <v>0</v>
      </c>
      <c r="E24" s="51" t="s">
        <v>75</v>
      </c>
      <c r="F24" s="51">
        <f>ROUNDDOWN(D24/30,1)</f>
        <v>0</v>
      </c>
      <c r="G24" s="159" t="s">
        <v>7</v>
      </c>
      <c r="H24" s="159"/>
      <c r="I24" s="53"/>
      <c r="J24" s="54"/>
      <c r="K24" s="55">
        <f>J21</f>
        <v>1</v>
      </c>
      <c r="L24" s="7"/>
      <c r="M24" s="7"/>
      <c r="N24" s="7"/>
      <c r="O24" s="7"/>
      <c r="P24" s="7"/>
      <c r="Q24" s="7"/>
    </row>
    <row r="25" spans="1:23" ht="24.9" customHeight="1" x14ac:dyDescent="0.15">
      <c r="A25" s="168"/>
      <c r="B25" s="169"/>
      <c r="C25" s="160"/>
      <c r="D25" s="161"/>
      <c r="E25" s="51"/>
      <c r="F25" s="51"/>
      <c r="G25" s="159"/>
      <c r="H25" s="159"/>
      <c r="I25" s="53"/>
      <c r="J25" s="54"/>
      <c r="K25" s="56" t="s">
        <v>77</v>
      </c>
      <c r="L25" s="7"/>
      <c r="M25" s="7"/>
      <c r="N25" s="7"/>
      <c r="O25" s="7"/>
      <c r="P25" s="7"/>
      <c r="Q25" s="7"/>
    </row>
    <row r="26" spans="1:23" ht="24.9" customHeight="1" x14ac:dyDescent="0.15">
      <c r="A26" s="168"/>
      <c r="B26" s="169"/>
      <c r="C26" s="57" t="s">
        <v>25</v>
      </c>
      <c r="D26" s="58"/>
      <c r="E26" s="51"/>
      <c r="F26" s="51">
        <v>1</v>
      </c>
      <c r="G26" s="159" t="s">
        <v>24</v>
      </c>
      <c r="H26" s="159"/>
      <c r="I26" s="53"/>
      <c r="J26" s="54"/>
      <c r="K26" s="59" t="s">
        <v>76</v>
      </c>
      <c r="L26" s="7"/>
      <c r="M26" s="7"/>
      <c r="N26" s="7"/>
      <c r="O26" s="7"/>
      <c r="P26" s="7"/>
      <c r="Q26" s="7"/>
    </row>
    <row r="27" spans="1:23" ht="24.9" customHeight="1" x14ac:dyDescent="0.15">
      <c r="A27" s="168"/>
      <c r="B27" s="169"/>
      <c r="C27" s="60"/>
      <c r="D27" s="61"/>
      <c r="E27" s="51"/>
      <c r="F27" s="51"/>
      <c r="G27" s="159"/>
      <c r="H27" s="159"/>
      <c r="I27" s="53"/>
      <c r="J27" s="62"/>
      <c r="K27" s="63"/>
      <c r="L27" s="7"/>
      <c r="M27" s="7"/>
      <c r="N27" s="7"/>
      <c r="O27" s="7"/>
      <c r="P27" s="7"/>
      <c r="Q27" s="7"/>
    </row>
    <row r="28" spans="1:23" ht="24.9" customHeight="1" x14ac:dyDescent="0.15">
      <c r="A28" s="168"/>
      <c r="B28" s="169"/>
      <c r="C28" s="174" t="s">
        <v>18</v>
      </c>
      <c r="D28" s="175"/>
      <c r="E28" s="175"/>
      <c r="F28" s="64" t="s">
        <v>78</v>
      </c>
      <c r="G28" s="159"/>
      <c r="H28" s="159"/>
      <c r="I28" s="65"/>
      <c r="J28" s="66"/>
      <c r="K28" s="67"/>
      <c r="L28" s="7"/>
      <c r="M28" s="7"/>
      <c r="N28" s="7"/>
      <c r="O28" s="7"/>
      <c r="P28" s="7"/>
      <c r="Q28" s="7"/>
    </row>
    <row r="29" spans="1:23" ht="24.9" customHeight="1" x14ac:dyDescent="0.15">
      <c r="A29" s="170"/>
      <c r="B29" s="171"/>
      <c r="C29" s="68"/>
      <c r="D29" s="69"/>
      <c r="E29" s="69"/>
      <c r="F29" s="69"/>
      <c r="G29" s="70"/>
      <c r="H29" s="70"/>
      <c r="I29" s="71"/>
      <c r="J29" s="72"/>
      <c r="K29" s="73"/>
      <c r="L29" s="7"/>
      <c r="M29" s="7"/>
      <c r="N29" s="7"/>
      <c r="O29" s="7"/>
      <c r="P29" s="7"/>
      <c r="Q29" s="7"/>
    </row>
    <row r="30" spans="1:23" ht="13.8" x14ac:dyDescent="0.15">
      <c r="A30" s="74" t="s">
        <v>26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34">
    <mergeCell ref="J2:K2"/>
    <mergeCell ref="A4:B4"/>
    <mergeCell ref="C4:I4"/>
    <mergeCell ref="D8:E8"/>
    <mergeCell ref="F8:G8"/>
    <mergeCell ref="H8:I8"/>
    <mergeCell ref="A9:B9"/>
    <mergeCell ref="J9:K9"/>
    <mergeCell ref="M9:AX15"/>
    <mergeCell ref="A10:B10"/>
    <mergeCell ref="D10:D12"/>
    <mergeCell ref="E10:E12"/>
    <mergeCell ref="A11:B11"/>
    <mergeCell ref="A12:B12"/>
    <mergeCell ref="A13:B13"/>
    <mergeCell ref="J13:K15"/>
    <mergeCell ref="D16:E16"/>
    <mergeCell ref="F16:G16"/>
    <mergeCell ref="H16:I16"/>
    <mergeCell ref="A17:B17"/>
    <mergeCell ref="D17:E17"/>
    <mergeCell ref="F17:G17"/>
    <mergeCell ref="H17:I17"/>
    <mergeCell ref="A20:B29"/>
    <mergeCell ref="H21:I23"/>
    <mergeCell ref="J21:J23"/>
    <mergeCell ref="C28:E28"/>
    <mergeCell ref="A18:B18"/>
    <mergeCell ref="D18:E18"/>
    <mergeCell ref="F18:G18"/>
    <mergeCell ref="H18:I18"/>
    <mergeCell ref="D19:E19"/>
    <mergeCell ref="F19:G19"/>
    <mergeCell ref="H19:I19"/>
  </mergeCells>
  <phoneticPr fontId="3"/>
  <conditionalFormatting sqref="C9">
    <cfRule type="expression" dxfId="3" priority="4">
      <formula>$C$9="不適"</formula>
    </cfRule>
  </conditionalFormatting>
  <conditionalFormatting sqref="C10">
    <cfRule type="expression" dxfId="2" priority="3">
      <formula>$C$10="不適"</formula>
    </cfRule>
  </conditionalFormatting>
  <conditionalFormatting sqref="C11">
    <cfRule type="expression" dxfId="1" priority="2">
      <formula>$C$11="不適"</formula>
    </cfRule>
  </conditionalFormatting>
  <conditionalFormatting sqref="C12">
    <cfRule type="expression" dxfId="0" priority="1">
      <formula>$C$12="不適"</formula>
    </cfRule>
  </conditionalFormatting>
  <dataValidations count="2">
    <dataValidation type="list" allowBlank="1" showInputMessage="1" showErrorMessage="1" sqref="F28" xr:uid="{E98CB978-6986-4A47-A75B-66DCE7E4ACF7}">
      <formula1>"有,無"</formula1>
    </dataValidation>
    <dataValidation type="list" allowBlank="1" showInputMessage="1" showErrorMessage="1" sqref="E6" xr:uid="{82A12F2F-7E7B-4DCC-9001-627F9DD41D5B}">
      <formula1>"5,6"</formula1>
    </dataValidation>
  </dataValidations>
  <pageMargins left="0.78740157480314965" right="0.78740157480314965" top="0.78740157480314965" bottom="0.39370078740157483" header="0.51181102362204722" footer="0.5118110236220472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Y25"/>
  <sheetViews>
    <sheetView view="pageBreakPreview" zoomScale="85" zoomScaleNormal="100" zoomScaleSheetLayoutView="85" workbookViewId="0">
      <selection activeCell="J9" sqref="J9"/>
    </sheetView>
  </sheetViews>
  <sheetFormatPr defaultColWidth="2.6640625" defaultRowHeight="12.6" x14ac:dyDescent="0.2"/>
  <cols>
    <col min="1" max="1" width="4.88671875" style="1" customWidth="1"/>
    <col min="2" max="10" width="15.6640625" style="1" customWidth="1"/>
    <col min="11" max="11" width="15.109375" style="1" customWidth="1"/>
    <col min="12" max="256" width="2.6640625" style="1"/>
    <col min="257" max="257" width="4.88671875" style="1" customWidth="1"/>
    <col min="258" max="266" width="15.6640625" style="1" customWidth="1"/>
    <col min="267" max="267" width="15.109375" style="1" customWidth="1"/>
    <col min="268" max="512" width="2.6640625" style="1"/>
    <col min="513" max="513" width="4.88671875" style="1" customWidth="1"/>
    <col min="514" max="522" width="15.6640625" style="1" customWidth="1"/>
    <col min="523" max="523" width="15.109375" style="1" customWidth="1"/>
    <col min="524" max="768" width="2.6640625" style="1"/>
    <col min="769" max="769" width="4.88671875" style="1" customWidth="1"/>
    <col min="770" max="778" width="15.6640625" style="1" customWidth="1"/>
    <col min="779" max="779" width="15.109375" style="1" customWidth="1"/>
    <col min="780" max="1024" width="2.6640625" style="1"/>
    <col min="1025" max="1025" width="4.88671875" style="1" customWidth="1"/>
    <col min="1026" max="1034" width="15.6640625" style="1" customWidth="1"/>
    <col min="1035" max="1035" width="15.109375" style="1" customWidth="1"/>
    <col min="1036" max="1280" width="2.6640625" style="1"/>
    <col min="1281" max="1281" width="4.88671875" style="1" customWidth="1"/>
    <col min="1282" max="1290" width="15.6640625" style="1" customWidth="1"/>
    <col min="1291" max="1291" width="15.109375" style="1" customWidth="1"/>
    <col min="1292" max="1536" width="2.6640625" style="1"/>
    <col min="1537" max="1537" width="4.88671875" style="1" customWidth="1"/>
    <col min="1538" max="1546" width="15.6640625" style="1" customWidth="1"/>
    <col min="1547" max="1547" width="15.109375" style="1" customWidth="1"/>
    <col min="1548" max="1792" width="2.6640625" style="1"/>
    <col min="1793" max="1793" width="4.88671875" style="1" customWidth="1"/>
    <col min="1794" max="1802" width="15.6640625" style="1" customWidth="1"/>
    <col min="1803" max="1803" width="15.109375" style="1" customWidth="1"/>
    <col min="1804" max="2048" width="2.6640625" style="1"/>
    <col min="2049" max="2049" width="4.88671875" style="1" customWidth="1"/>
    <col min="2050" max="2058" width="15.6640625" style="1" customWidth="1"/>
    <col min="2059" max="2059" width="15.109375" style="1" customWidth="1"/>
    <col min="2060" max="2304" width="2.6640625" style="1"/>
    <col min="2305" max="2305" width="4.88671875" style="1" customWidth="1"/>
    <col min="2306" max="2314" width="15.6640625" style="1" customWidth="1"/>
    <col min="2315" max="2315" width="15.109375" style="1" customWidth="1"/>
    <col min="2316" max="2560" width="2.6640625" style="1"/>
    <col min="2561" max="2561" width="4.88671875" style="1" customWidth="1"/>
    <col min="2562" max="2570" width="15.6640625" style="1" customWidth="1"/>
    <col min="2571" max="2571" width="15.109375" style="1" customWidth="1"/>
    <col min="2572" max="2816" width="2.6640625" style="1"/>
    <col min="2817" max="2817" width="4.88671875" style="1" customWidth="1"/>
    <col min="2818" max="2826" width="15.6640625" style="1" customWidth="1"/>
    <col min="2827" max="2827" width="15.109375" style="1" customWidth="1"/>
    <col min="2828" max="3072" width="2.6640625" style="1"/>
    <col min="3073" max="3073" width="4.88671875" style="1" customWidth="1"/>
    <col min="3074" max="3082" width="15.6640625" style="1" customWidth="1"/>
    <col min="3083" max="3083" width="15.109375" style="1" customWidth="1"/>
    <col min="3084" max="3328" width="2.6640625" style="1"/>
    <col min="3329" max="3329" width="4.88671875" style="1" customWidth="1"/>
    <col min="3330" max="3338" width="15.6640625" style="1" customWidth="1"/>
    <col min="3339" max="3339" width="15.109375" style="1" customWidth="1"/>
    <col min="3340" max="3584" width="2.6640625" style="1"/>
    <col min="3585" max="3585" width="4.88671875" style="1" customWidth="1"/>
    <col min="3586" max="3594" width="15.6640625" style="1" customWidth="1"/>
    <col min="3595" max="3595" width="15.109375" style="1" customWidth="1"/>
    <col min="3596" max="3840" width="2.6640625" style="1"/>
    <col min="3841" max="3841" width="4.88671875" style="1" customWidth="1"/>
    <col min="3842" max="3850" width="15.6640625" style="1" customWidth="1"/>
    <col min="3851" max="3851" width="15.109375" style="1" customWidth="1"/>
    <col min="3852" max="4096" width="2.6640625" style="1"/>
    <col min="4097" max="4097" width="4.88671875" style="1" customWidth="1"/>
    <col min="4098" max="4106" width="15.6640625" style="1" customWidth="1"/>
    <col min="4107" max="4107" width="15.109375" style="1" customWidth="1"/>
    <col min="4108" max="4352" width="2.6640625" style="1"/>
    <col min="4353" max="4353" width="4.88671875" style="1" customWidth="1"/>
    <col min="4354" max="4362" width="15.6640625" style="1" customWidth="1"/>
    <col min="4363" max="4363" width="15.109375" style="1" customWidth="1"/>
    <col min="4364" max="4608" width="2.6640625" style="1"/>
    <col min="4609" max="4609" width="4.88671875" style="1" customWidth="1"/>
    <col min="4610" max="4618" width="15.6640625" style="1" customWidth="1"/>
    <col min="4619" max="4619" width="15.109375" style="1" customWidth="1"/>
    <col min="4620" max="4864" width="2.6640625" style="1"/>
    <col min="4865" max="4865" width="4.88671875" style="1" customWidth="1"/>
    <col min="4866" max="4874" width="15.6640625" style="1" customWidth="1"/>
    <col min="4875" max="4875" width="15.109375" style="1" customWidth="1"/>
    <col min="4876" max="5120" width="2.6640625" style="1"/>
    <col min="5121" max="5121" width="4.88671875" style="1" customWidth="1"/>
    <col min="5122" max="5130" width="15.6640625" style="1" customWidth="1"/>
    <col min="5131" max="5131" width="15.109375" style="1" customWidth="1"/>
    <col min="5132" max="5376" width="2.6640625" style="1"/>
    <col min="5377" max="5377" width="4.88671875" style="1" customWidth="1"/>
    <col min="5378" max="5386" width="15.6640625" style="1" customWidth="1"/>
    <col min="5387" max="5387" width="15.109375" style="1" customWidth="1"/>
    <col min="5388" max="5632" width="2.6640625" style="1"/>
    <col min="5633" max="5633" width="4.88671875" style="1" customWidth="1"/>
    <col min="5634" max="5642" width="15.6640625" style="1" customWidth="1"/>
    <col min="5643" max="5643" width="15.109375" style="1" customWidth="1"/>
    <col min="5644" max="5888" width="2.6640625" style="1"/>
    <col min="5889" max="5889" width="4.88671875" style="1" customWidth="1"/>
    <col min="5890" max="5898" width="15.6640625" style="1" customWidth="1"/>
    <col min="5899" max="5899" width="15.109375" style="1" customWidth="1"/>
    <col min="5900" max="6144" width="2.6640625" style="1"/>
    <col min="6145" max="6145" width="4.88671875" style="1" customWidth="1"/>
    <col min="6146" max="6154" width="15.6640625" style="1" customWidth="1"/>
    <col min="6155" max="6155" width="15.109375" style="1" customWidth="1"/>
    <col min="6156" max="6400" width="2.6640625" style="1"/>
    <col min="6401" max="6401" width="4.88671875" style="1" customWidth="1"/>
    <col min="6402" max="6410" width="15.6640625" style="1" customWidth="1"/>
    <col min="6411" max="6411" width="15.109375" style="1" customWidth="1"/>
    <col min="6412" max="6656" width="2.6640625" style="1"/>
    <col min="6657" max="6657" width="4.88671875" style="1" customWidth="1"/>
    <col min="6658" max="6666" width="15.6640625" style="1" customWidth="1"/>
    <col min="6667" max="6667" width="15.109375" style="1" customWidth="1"/>
    <col min="6668" max="6912" width="2.6640625" style="1"/>
    <col min="6913" max="6913" width="4.88671875" style="1" customWidth="1"/>
    <col min="6914" max="6922" width="15.6640625" style="1" customWidth="1"/>
    <col min="6923" max="6923" width="15.109375" style="1" customWidth="1"/>
    <col min="6924" max="7168" width="2.6640625" style="1"/>
    <col min="7169" max="7169" width="4.88671875" style="1" customWidth="1"/>
    <col min="7170" max="7178" width="15.6640625" style="1" customWidth="1"/>
    <col min="7179" max="7179" width="15.109375" style="1" customWidth="1"/>
    <col min="7180" max="7424" width="2.6640625" style="1"/>
    <col min="7425" max="7425" width="4.88671875" style="1" customWidth="1"/>
    <col min="7426" max="7434" width="15.6640625" style="1" customWidth="1"/>
    <col min="7435" max="7435" width="15.109375" style="1" customWidth="1"/>
    <col min="7436" max="7680" width="2.6640625" style="1"/>
    <col min="7681" max="7681" width="4.88671875" style="1" customWidth="1"/>
    <col min="7682" max="7690" width="15.6640625" style="1" customWidth="1"/>
    <col min="7691" max="7691" width="15.109375" style="1" customWidth="1"/>
    <col min="7692" max="7936" width="2.6640625" style="1"/>
    <col min="7937" max="7937" width="4.88671875" style="1" customWidth="1"/>
    <col min="7938" max="7946" width="15.6640625" style="1" customWidth="1"/>
    <col min="7947" max="7947" width="15.109375" style="1" customWidth="1"/>
    <col min="7948" max="8192" width="2.6640625" style="1"/>
    <col min="8193" max="8193" width="4.88671875" style="1" customWidth="1"/>
    <col min="8194" max="8202" width="15.6640625" style="1" customWidth="1"/>
    <col min="8203" max="8203" width="15.109375" style="1" customWidth="1"/>
    <col min="8204" max="8448" width="2.6640625" style="1"/>
    <col min="8449" max="8449" width="4.88671875" style="1" customWidth="1"/>
    <col min="8450" max="8458" width="15.6640625" style="1" customWidth="1"/>
    <col min="8459" max="8459" width="15.109375" style="1" customWidth="1"/>
    <col min="8460" max="8704" width="2.6640625" style="1"/>
    <col min="8705" max="8705" width="4.88671875" style="1" customWidth="1"/>
    <col min="8706" max="8714" width="15.6640625" style="1" customWidth="1"/>
    <col min="8715" max="8715" width="15.109375" style="1" customWidth="1"/>
    <col min="8716" max="8960" width="2.6640625" style="1"/>
    <col min="8961" max="8961" width="4.88671875" style="1" customWidth="1"/>
    <col min="8962" max="8970" width="15.6640625" style="1" customWidth="1"/>
    <col min="8971" max="8971" width="15.109375" style="1" customWidth="1"/>
    <col min="8972" max="9216" width="2.6640625" style="1"/>
    <col min="9217" max="9217" width="4.88671875" style="1" customWidth="1"/>
    <col min="9218" max="9226" width="15.6640625" style="1" customWidth="1"/>
    <col min="9227" max="9227" width="15.109375" style="1" customWidth="1"/>
    <col min="9228" max="9472" width="2.6640625" style="1"/>
    <col min="9473" max="9473" width="4.88671875" style="1" customWidth="1"/>
    <col min="9474" max="9482" width="15.6640625" style="1" customWidth="1"/>
    <col min="9483" max="9483" width="15.109375" style="1" customWidth="1"/>
    <col min="9484" max="9728" width="2.6640625" style="1"/>
    <col min="9729" max="9729" width="4.88671875" style="1" customWidth="1"/>
    <col min="9730" max="9738" width="15.6640625" style="1" customWidth="1"/>
    <col min="9739" max="9739" width="15.109375" style="1" customWidth="1"/>
    <col min="9740" max="9984" width="2.6640625" style="1"/>
    <col min="9985" max="9985" width="4.88671875" style="1" customWidth="1"/>
    <col min="9986" max="9994" width="15.6640625" style="1" customWidth="1"/>
    <col min="9995" max="9995" width="15.109375" style="1" customWidth="1"/>
    <col min="9996" max="10240" width="2.6640625" style="1"/>
    <col min="10241" max="10241" width="4.88671875" style="1" customWidth="1"/>
    <col min="10242" max="10250" width="15.6640625" style="1" customWidth="1"/>
    <col min="10251" max="10251" width="15.109375" style="1" customWidth="1"/>
    <col min="10252" max="10496" width="2.6640625" style="1"/>
    <col min="10497" max="10497" width="4.88671875" style="1" customWidth="1"/>
    <col min="10498" max="10506" width="15.6640625" style="1" customWidth="1"/>
    <col min="10507" max="10507" width="15.109375" style="1" customWidth="1"/>
    <col min="10508" max="10752" width="2.6640625" style="1"/>
    <col min="10753" max="10753" width="4.88671875" style="1" customWidth="1"/>
    <col min="10754" max="10762" width="15.6640625" style="1" customWidth="1"/>
    <col min="10763" max="10763" width="15.109375" style="1" customWidth="1"/>
    <col min="10764" max="11008" width="2.6640625" style="1"/>
    <col min="11009" max="11009" width="4.88671875" style="1" customWidth="1"/>
    <col min="11010" max="11018" width="15.6640625" style="1" customWidth="1"/>
    <col min="11019" max="11019" width="15.109375" style="1" customWidth="1"/>
    <col min="11020" max="11264" width="2.6640625" style="1"/>
    <col min="11265" max="11265" width="4.88671875" style="1" customWidth="1"/>
    <col min="11266" max="11274" width="15.6640625" style="1" customWidth="1"/>
    <col min="11275" max="11275" width="15.109375" style="1" customWidth="1"/>
    <col min="11276" max="11520" width="2.6640625" style="1"/>
    <col min="11521" max="11521" width="4.88671875" style="1" customWidth="1"/>
    <col min="11522" max="11530" width="15.6640625" style="1" customWidth="1"/>
    <col min="11531" max="11531" width="15.109375" style="1" customWidth="1"/>
    <col min="11532" max="11776" width="2.6640625" style="1"/>
    <col min="11777" max="11777" width="4.88671875" style="1" customWidth="1"/>
    <col min="11778" max="11786" width="15.6640625" style="1" customWidth="1"/>
    <col min="11787" max="11787" width="15.109375" style="1" customWidth="1"/>
    <col min="11788" max="12032" width="2.6640625" style="1"/>
    <col min="12033" max="12033" width="4.88671875" style="1" customWidth="1"/>
    <col min="12034" max="12042" width="15.6640625" style="1" customWidth="1"/>
    <col min="12043" max="12043" width="15.109375" style="1" customWidth="1"/>
    <col min="12044" max="12288" width="2.6640625" style="1"/>
    <col min="12289" max="12289" width="4.88671875" style="1" customWidth="1"/>
    <col min="12290" max="12298" width="15.6640625" style="1" customWidth="1"/>
    <col min="12299" max="12299" width="15.109375" style="1" customWidth="1"/>
    <col min="12300" max="12544" width="2.6640625" style="1"/>
    <col min="12545" max="12545" width="4.88671875" style="1" customWidth="1"/>
    <col min="12546" max="12554" width="15.6640625" style="1" customWidth="1"/>
    <col min="12555" max="12555" width="15.109375" style="1" customWidth="1"/>
    <col min="12556" max="12800" width="2.6640625" style="1"/>
    <col min="12801" max="12801" width="4.88671875" style="1" customWidth="1"/>
    <col min="12802" max="12810" width="15.6640625" style="1" customWidth="1"/>
    <col min="12811" max="12811" width="15.109375" style="1" customWidth="1"/>
    <col min="12812" max="13056" width="2.6640625" style="1"/>
    <col min="13057" max="13057" width="4.88671875" style="1" customWidth="1"/>
    <col min="13058" max="13066" width="15.6640625" style="1" customWidth="1"/>
    <col min="13067" max="13067" width="15.109375" style="1" customWidth="1"/>
    <col min="13068" max="13312" width="2.6640625" style="1"/>
    <col min="13313" max="13313" width="4.88671875" style="1" customWidth="1"/>
    <col min="13314" max="13322" width="15.6640625" style="1" customWidth="1"/>
    <col min="13323" max="13323" width="15.109375" style="1" customWidth="1"/>
    <col min="13324" max="13568" width="2.6640625" style="1"/>
    <col min="13569" max="13569" width="4.88671875" style="1" customWidth="1"/>
    <col min="13570" max="13578" width="15.6640625" style="1" customWidth="1"/>
    <col min="13579" max="13579" width="15.109375" style="1" customWidth="1"/>
    <col min="13580" max="13824" width="2.6640625" style="1"/>
    <col min="13825" max="13825" width="4.88671875" style="1" customWidth="1"/>
    <col min="13826" max="13834" width="15.6640625" style="1" customWidth="1"/>
    <col min="13835" max="13835" width="15.109375" style="1" customWidth="1"/>
    <col min="13836" max="14080" width="2.6640625" style="1"/>
    <col min="14081" max="14081" width="4.88671875" style="1" customWidth="1"/>
    <col min="14082" max="14090" width="15.6640625" style="1" customWidth="1"/>
    <col min="14091" max="14091" width="15.109375" style="1" customWidth="1"/>
    <col min="14092" max="14336" width="2.6640625" style="1"/>
    <col min="14337" max="14337" width="4.88671875" style="1" customWidth="1"/>
    <col min="14338" max="14346" width="15.6640625" style="1" customWidth="1"/>
    <col min="14347" max="14347" width="15.109375" style="1" customWidth="1"/>
    <col min="14348" max="14592" width="2.6640625" style="1"/>
    <col min="14593" max="14593" width="4.88671875" style="1" customWidth="1"/>
    <col min="14594" max="14602" width="15.6640625" style="1" customWidth="1"/>
    <col min="14603" max="14603" width="15.109375" style="1" customWidth="1"/>
    <col min="14604" max="14848" width="2.6640625" style="1"/>
    <col min="14849" max="14849" width="4.88671875" style="1" customWidth="1"/>
    <col min="14850" max="14858" width="15.6640625" style="1" customWidth="1"/>
    <col min="14859" max="14859" width="15.109375" style="1" customWidth="1"/>
    <col min="14860" max="15104" width="2.6640625" style="1"/>
    <col min="15105" max="15105" width="4.88671875" style="1" customWidth="1"/>
    <col min="15106" max="15114" width="15.6640625" style="1" customWidth="1"/>
    <col min="15115" max="15115" width="15.109375" style="1" customWidth="1"/>
    <col min="15116" max="15360" width="2.6640625" style="1"/>
    <col min="15361" max="15361" width="4.88671875" style="1" customWidth="1"/>
    <col min="15362" max="15370" width="15.6640625" style="1" customWidth="1"/>
    <col min="15371" max="15371" width="15.109375" style="1" customWidth="1"/>
    <col min="15372" max="15616" width="2.6640625" style="1"/>
    <col min="15617" max="15617" width="4.88671875" style="1" customWidth="1"/>
    <col min="15618" max="15626" width="15.6640625" style="1" customWidth="1"/>
    <col min="15627" max="15627" width="15.109375" style="1" customWidth="1"/>
    <col min="15628" max="15872" width="2.6640625" style="1"/>
    <col min="15873" max="15873" width="4.88671875" style="1" customWidth="1"/>
    <col min="15874" max="15882" width="15.6640625" style="1" customWidth="1"/>
    <col min="15883" max="15883" width="15.109375" style="1" customWidth="1"/>
    <col min="15884" max="16128" width="2.6640625" style="1"/>
    <col min="16129" max="16129" width="4.88671875" style="1" customWidth="1"/>
    <col min="16130" max="16138" width="15.6640625" style="1" customWidth="1"/>
    <col min="16139" max="16139" width="15.109375" style="1" customWidth="1"/>
    <col min="16140" max="16384" width="2.6640625" style="1"/>
  </cols>
  <sheetData>
    <row r="1" spans="1:25" ht="24.9" customHeight="1" x14ac:dyDescent="0.2">
      <c r="B1" s="1" t="s">
        <v>34</v>
      </c>
      <c r="K1" s="75" t="s">
        <v>35</v>
      </c>
    </row>
    <row r="2" spans="1:25" ht="24.9" customHeight="1" x14ac:dyDescent="0.2">
      <c r="B2" s="1" t="s">
        <v>36</v>
      </c>
      <c r="G2" s="263" t="s">
        <v>37</v>
      </c>
      <c r="H2" s="263"/>
      <c r="J2" s="210" t="str">
        <f>'小規模A型（提出月1日現在）'!J2:K2</f>
        <v>令和  年 　月１日現在</v>
      </c>
      <c r="K2" s="210"/>
      <c r="N2" s="76"/>
    </row>
    <row r="3" spans="1:25" ht="12" customHeight="1" thickBot="1" x14ac:dyDescent="0.25">
      <c r="N3" s="76"/>
    </row>
    <row r="4" spans="1:25" ht="30" customHeight="1" thickBot="1" x14ac:dyDescent="0.25">
      <c r="B4" s="264" t="s">
        <v>38</v>
      </c>
      <c r="C4" s="265"/>
      <c r="D4" s="266"/>
      <c r="E4" s="267"/>
      <c r="F4" s="267"/>
      <c r="G4" s="267"/>
      <c r="H4" s="267"/>
      <c r="I4" s="268"/>
      <c r="J4" s="77"/>
      <c r="K4" s="78"/>
      <c r="L4" s="79"/>
      <c r="M4" s="80"/>
      <c r="N4" s="80"/>
      <c r="O4" s="80"/>
      <c r="P4" s="80"/>
      <c r="Q4" s="80"/>
      <c r="R4" s="81"/>
    </row>
    <row r="5" spans="1:25" ht="24.9" customHeight="1" thickBot="1" x14ac:dyDescent="0.2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  <c r="N5" s="80"/>
      <c r="O5" s="80"/>
      <c r="P5" s="80"/>
      <c r="Q5" s="80"/>
      <c r="R5" s="81"/>
    </row>
    <row r="6" spans="1:25" ht="24.9" customHeight="1" thickBot="1" x14ac:dyDescent="0.25">
      <c r="B6" s="82" t="s">
        <v>0</v>
      </c>
      <c r="C6" s="83"/>
      <c r="D6" s="84" t="s">
        <v>1</v>
      </c>
      <c r="E6" s="269" t="s">
        <v>39</v>
      </c>
      <c r="F6" s="270"/>
      <c r="G6" s="271" t="s">
        <v>40</v>
      </c>
      <c r="H6" s="272"/>
      <c r="I6" s="85"/>
      <c r="J6" s="79"/>
      <c r="K6" s="85"/>
      <c r="L6" s="86"/>
      <c r="M6" s="86"/>
      <c r="N6" s="80"/>
      <c r="O6" s="80"/>
      <c r="P6" s="80"/>
      <c r="Q6" s="80"/>
      <c r="R6" s="80"/>
      <c r="Y6" s="87"/>
    </row>
    <row r="7" spans="1:25" ht="24.9" customHeight="1" x14ac:dyDescent="0.2">
      <c r="B7" s="242" t="s">
        <v>41</v>
      </c>
      <c r="C7" s="254"/>
      <c r="D7" s="257" t="str">
        <f>IF(E7+E8&lt;=G7,"適","不適")</f>
        <v>適</v>
      </c>
      <c r="E7" s="93">
        <f>I13</f>
        <v>0</v>
      </c>
      <c r="F7" s="88" t="s">
        <v>42</v>
      </c>
      <c r="G7" s="259">
        <f>E21</f>
        <v>0</v>
      </c>
      <c r="H7" s="261" t="s">
        <v>43</v>
      </c>
      <c r="I7" s="89"/>
      <c r="J7" s="79"/>
      <c r="K7" s="90"/>
      <c r="L7" s="91"/>
      <c r="M7" s="92"/>
      <c r="N7" s="79"/>
      <c r="O7" s="80"/>
      <c r="P7" s="80"/>
      <c r="Q7" s="80"/>
      <c r="R7" s="80"/>
    </row>
    <row r="8" spans="1:25" ht="24.9" customHeight="1" x14ac:dyDescent="0.2">
      <c r="B8" s="255"/>
      <c r="C8" s="256"/>
      <c r="D8" s="258"/>
      <c r="E8" s="93">
        <f>I14</f>
        <v>0</v>
      </c>
      <c r="F8" s="94" t="s">
        <v>44</v>
      </c>
      <c r="G8" s="260"/>
      <c r="H8" s="262"/>
      <c r="I8" s="89"/>
      <c r="J8" s="95"/>
      <c r="K8" s="96"/>
      <c r="L8" s="5"/>
      <c r="N8" s="80"/>
      <c r="O8" s="80"/>
      <c r="P8" s="80"/>
      <c r="Q8" s="80"/>
      <c r="R8" s="80"/>
    </row>
    <row r="9" spans="1:25" ht="24.9" customHeight="1" thickBot="1" x14ac:dyDescent="0.2">
      <c r="B9" s="236" t="s">
        <v>45</v>
      </c>
      <c r="C9" s="237"/>
      <c r="D9" s="97" t="str">
        <f>IF(E9+E10&lt;=G9,"適","不適")</f>
        <v>適</v>
      </c>
      <c r="E9" s="98">
        <f>I15</f>
        <v>0</v>
      </c>
      <c r="F9" s="99" t="s">
        <v>46</v>
      </c>
      <c r="G9" s="100">
        <f>IF(F23&gt;F25,F23,F25)</f>
        <v>0</v>
      </c>
      <c r="H9" s="101" t="s">
        <v>47</v>
      </c>
      <c r="I9" s="102"/>
      <c r="J9" s="103"/>
      <c r="K9" s="103"/>
      <c r="L9" s="91"/>
      <c r="M9" s="92"/>
      <c r="N9" s="80" t="s">
        <v>48</v>
      </c>
      <c r="O9" s="80"/>
      <c r="P9" s="80"/>
      <c r="Q9" s="80"/>
      <c r="R9" s="80"/>
    </row>
    <row r="10" spans="1:25" ht="24.9" customHeight="1" x14ac:dyDescent="0.2">
      <c r="B10" s="104" t="s">
        <v>49</v>
      </c>
      <c r="C10" s="105"/>
      <c r="D10" s="90"/>
      <c r="E10" s="90"/>
      <c r="F10" s="89"/>
      <c r="G10" s="89"/>
      <c r="H10" s="89"/>
      <c r="I10" s="89"/>
      <c r="J10" s="95"/>
      <c r="K10" s="106"/>
      <c r="L10" s="91"/>
      <c r="M10" s="92"/>
      <c r="N10" s="80"/>
      <c r="O10" s="80"/>
      <c r="P10" s="80"/>
      <c r="Q10" s="80"/>
      <c r="R10" s="80"/>
    </row>
    <row r="11" spans="1:25" ht="15.45" customHeight="1" x14ac:dyDescent="0.2">
      <c r="A11" s="87"/>
      <c r="C11" s="105"/>
      <c r="D11" s="90"/>
      <c r="E11" s="90"/>
      <c r="F11" s="89"/>
      <c r="G11" s="89"/>
      <c r="H11" s="89"/>
      <c r="I11" s="89"/>
      <c r="J11" s="95"/>
      <c r="K11" s="106"/>
      <c r="L11" s="91"/>
      <c r="M11" s="92"/>
      <c r="N11" s="80"/>
      <c r="O11" s="80"/>
      <c r="P11" s="80"/>
      <c r="Q11" s="80"/>
      <c r="R11" s="80"/>
    </row>
    <row r="12" spans="1:25" ht="24.9" customHeight="1" thickBot="1" x14ac:dyDescent="0.25">
      <c r="B12" s="107" t="s">
        <v>13</v>
      </c>
      <c r="C12" s="105"/>
      <c r="D12" s="90"/>
      <c r="E12" s="90"/>
      <c r="F12" s="89"/>
      <c r="G12" s="89"/>
      <c r="H12" s="89"/>
      <c r="I12" s="89"/>
      <c r="J12" s="95"/>
      <c r="K12" s="106"/>
      <c r="L12" s="91"/>
      <c r="M12" s="92"/>
      <c r="N12" s="80"/>
      <c r="O12" s="80"/>
      <c r="P12" s="80"/>
      <c r="Q12" s="80"/>
      <c r="R12" s="80"/>
    </row>
    <row r="13" spans="1:25" ht="24.9" customHeight="1" x14ac:dyDescent="0.15">
      <c r="B13" s="238" t="s">
        <v>50</v>
      </c>
      <c r="C13" s="239"/>
      <c r="D13" s="242" t="s">
        <v>41</v>
      </c>
      <c r="E13" s="243"/>
      <c r="F13" s="108" t="s">
        <v>51</v>
      </c>
      <c r="G13" s="163">
        <f>'小規模A型（提出月1日現在）'!C19+'小規模A型（提出月1日現在）'!D19</f>
        <v>0</v>
      </c>
      <c r="H13" s="109" t="s">
        <v>52</v>
      </c>
      <c r="I13" s="110">
        <f>G13*3.3</f>
        <v>0</v>
      </c>
      <c r="J13" s="111" t="s">
        <v>42</v>
      </c>
      <c r="K13" s="80"/>
      <c r="L13" s="80"/>
      <c r="M13" s="80"/>
      <c r="N13" s="80"/>
    </row>
    <row r="14" spans="1:25" ht="24.9" customHeight="1" x14ac:dyDescent="0.15">
      <c r="B14" s="240"/>
      <c r="C14" s="212"/>
      <c r="D14" s="244"/>
      <c r="E14" s="245"/>
      <c r="F14" s="112" t="s">
        <v>53</v>
      </c>
      <c r="G14" s="164">
        <f>'小規模A型（提出月1日現在）'!F19+'小規模A型（提出月1日現在）'!H19+'小規模A型（提出月1日現在）'!J19</f>
        <v>0</v>
      </c>
      <c r="H14" s="113" t="s">
        <v>54</v>
      </c>
      <c r="I14" s="114">
        <f>G14*1.98</f>
        <v>0</v>
      </c>
      <c r="J14" s="115" t="s">
        <v>44</v>
      </c>
      <c r="K14" s="80"/>
      <c r="L14" s="80"/>
      <c r="M14" s="80"/>
      <c r="N14" s="80"/>
    </row>
    <row r="15" spans="1:25" ht="24.9" customHeight="1" thickBot="1" x14ac:dyDescent="0.2">
      <c r="B15" s="219"/>
      <c r="C15" s="241"/>
      <c r="D15" s="246" t="s">
        <v>55</v>
      </c>
      <c r="E15" s="247"/>
      <c r="F15" s="116" t="s">
        <v>53</v>
      </c>
      <c r="G15" s="165">
        <f>G14</f>
        <v>0</v>
      </c>
      <c r="H15" s="117" t="s">
        <v>52</v>
      </c>
      <c r="I15" s="118">
        <f>G15*3.3</f>
        <v>0</v>
      </c>
      <c r="J15" s="119" t="s">
        <v>46</v>
      </c>
      <c r="K15" s="81"/>
      <c r="L15" s="81"/>
      <c r="M15" s="81"/>
      <c r="N15" s="81"/>
    </row>
    <row r="16" spans="1:25" ht="24.9" customHeight="1" thickBot="1" x14ac:dyDescent="0.25">
      <c r="B16" s="107"/>
      <c r="C16" s="105"/>
      <c r="D16" s="120"/>
      <c r="E16" s="120"/>
      <c r="F16" s="120"/>
      <c r="G16" s="121"/>
      <c r="H16" s="121"/>
      <c r="I16" s="122"/>
      <c r="J16" s="95"/>
      <c r="K16" s="106"/>
      <c r="L16" s="91"/>
      <c r="M16" s="92"/>
      <c r="N16" s="80"/>
      <c r="O16" s="80"/>
      <c r="P16" s="80"/>
      <c r="Q16" s="80"/>
      <c r="R16" s="80"/>
    </row>
    <row r="17" spans="2:22" ht="24.9" customHeight="1" x14ac:dyDescent="0.2">
      <c r="B17" s="248" t="s">
        <v>56</v>
      </c>
      <c r="C17" s="249"/>
      <c r="D17" s="123" t="s">
        <v>57</v>
      </c>
      <c r="E17" s="124"/>
      <c r="F17" s="125" t="s">
        <v>58</v>
      </c>
      <c r="G17" s="104"/>
      <c r="H17" s="89"/>
      <c r="I17" s="126"/>
      <c r="J17" s="89"/>
      <c r="K17" s="89"/>
      <c r="L17" s="89"/>
      <c r="M17" s="95"/>
      <c r="N17" s="106"/>
      <c r="O17" s="91"/>
      <c r="P17" s="92"/>
      <c r="Q17" s="80"/>
      <c r="R17" s="80"/>
      <c r="S17" s="80"/>
      <c r="T17" s="80"/>
      <c r="U17" s="80"/>
    </row>
    <row r="18" spans="2:22" ht="24.9" customHeight="1" x14ac:dyDescent="0.2">
      <c r="B18" s="250"/>
      <c r="C18" s="251"/>
      <c r="D18" s="127"/>
      <c r="E18" s="128"/>
      <c r="F18" s="129" t="s">
        <v>58</v>
      </c>
      <c r="G18" s="130"/>
      <c r="H18" s="130"/>
      <c r="I18" s="131"/>
      <c r="J18" s="89"/>
      <c r="K18" s="89"/>
      <c r="L18" s="89"/>
      <c r="M18" s="89"/>
      <c r="N18" s="95"/>
      <c r="O18" s="106"/>
      <c r="P18" s="91"/>
      <c r="Q18" s="92"/>
      <c r="R18" s="80"/>
      <c r="S18" s="80"/>
      <c r="T18" s="80"/>
      <c r="U18" s="80"/>
      <c r="V18" s="80"/>
    </row>
    <row r="19" spans="2:22" ht="24.9" customHeight="1" x14ac:dyDescent="0.2">
      <c r="B19" s="250"/>
      <c r="C19" s="251"/>
      <c r="D19" s="127"/>
      <c r="E19" s="128"/>
      <c r="F19" s="129" t="s">
        <v>58</v>
      </c>
      <c r="G19" s="130"/>
      <c r="H19" s="90"/>
      <c r="I19" s="131"/>
      <c r="J19" s="89"/>
      <c r="K19" s="89"/>
      <c r="L19" s="89"/>
      <c r="M19" s="95"/>
      <c r="N19" s="106"/>
      <c r="O19" s="91"/>
      <c r="P19" s="92"/>
      <c r="Q19" s="80"/>
      <c r="R19" s="80"/>
      <c r="S19" s="80"/>
      <c r="T19" s="80"/>
      <c r="U19" s="80"/>
    </row>
    <row r="20" spans="2:22" ht="24.9" customHeight="1" thickBot="1" x14ac:dyDescent="0.25">
      <c r="B20" s="252"/>
      <c r="C20" s="253"/>
      <c r="D20" s="132"/>
      <c r="E20" s="133"/>
      <c r="F20" s="134" t="s">
        <v>58</v>
      </c>
      <c r="G20" s="130"/>
      <c r="H20" s="90"/>
      <c r="I20" s="131"/>
      <c r="J20" s="89"/>
      <c r="K20" s="89"/>
      <c r="L20" s="89"/>
      <c r="M20" s="95"/>
      <c r="N20" s="106"/>
      <c r="O20" s="91"/>
      <c r="P20" s="92"/>
      <c r="Q20" s="80"/>
      <c r="R20" s="80"/>
      <c r="S20" s="80"/>
      <c r="T20" s="80"/>
      <c r="U20" s="80"/>
    </row>
    <row r="21" spans="2:22" ht="24.9" customHeight="1" thickBot="1" x14ac:dyDescent="0.2">
      <c r="B21" s="234" t="s">
        <v>59</v>
      </c>
      <c r="C21" s="235"/>
      <c r="D21" s="135"/>
      <c r="E21" s="136">
        <f>E17+E18+E19+E20</f>
        <v>0</v>
      </c>
      <c r="F21" s="137" t="s">
        <v>43</v>
      </c>
      <c r="G21" s="138"/>
      <c r="H21" s="90"/>
      <c r="I21" s="211"/>
      <c r="J21" s="212"/>
      <c r="K21" s="213"/>
      <c r="L21" s="214"/>
      <c r="M21" s="139"/>
      <c r="N21" s="139"/>
      <c r="O21" s="80"/>
      <c r="P21" s="104"/>
      <c r="Q21" s="80"/>
      <c r="R21" s="80"/>
      <c r="S21" s="80"/>
      <c r="T21" s="140"/>
      <c r="U21" s="81"/>
    </row>
    <row r="22" spans="2:22" ht="17.25" customHeight="1" thickBot="1" x14ac:dyDescent="0.2">
      <c r="F22" s="139"/>
      <c r="J22" s="87"/>
      <c r="K22" s="141"/>
      <c r="L22" s="80"/>
      <c r="M22" s="80"/>
      <c r="N22" s="80"/>
      <c r="O22" s="80"/>
      <c r="P22" s="80"/>
      <c r="Q22" s="81"/>
    </row>
    <row r="23" spans="2:22" ht="24.9" customHeight="1" x14ac:dyDescent="0.15">
      <c r="B23" s="215" t="s">
        <v>60</v>
      </c>
      <c r="C23" s="216"/>
      <c r="D23" s="221" t="s">
        <v>61</v>
      </c>
      <c r="E23" s="222"/>
      <c r="F23" s="223"/>
      <c r="G23" s="224"/>
      <c r="H23" s="142" t="s">
        <v>62</v>
      </c>
      <c r="I23" s="81"/>
      <c r="J23" s="81"/>
      <c r="K23" s="81"/>
      <c r="L23" s="81"/>
      <c r="M23" s="81"/>
      <c r="N23" s="81"/>
      <c r="O23" s="81"/>
    </row>
    <row r="24" spans="2:22" ht="24.9" customHeight="1" x14ac:dyDescent="0.15">
      <c r="B24" s="217"/>
      <c r="C24" s="218"/>
      <c r="D24" s="225" t="s">
        <v>63</v>
      </c>
      <c r="E24" s="226"/>
      <c r="F24" s="227"/>
      <c r="G24" s="228"/>
      <c r="H24" s="229"/>
      <c r="I24" s="143" t="s">
        <v>64</v>
      </c>
      <c r="J24" s="81"/>
      <c r="K24" s="81"/>
      <c r="L24" s="81"/>
      <c r="M24" s="81"/>
      <c r="N24" s="81"/>
      <c r="O24" s="81"/>
    </row>
    <row r="25" spans="2:22" ht="24.9" customHeight="1" thickBot="1" x14ac:dyDescent="0.2">
      <c r="B25" s="219"/>
      <c r="C25" s="220"/>
      <c r="D25" s="230" t="s">
        <v>65</v>
      </c>
      <c r="E25" s="231"/>
      <c r="F25" s="232"/>
      <c r="G25" s="233"/>
      <c r="H25" s="144" t="s">
        <v>66</v>
      </c>
      <c r="I25" s="81"/>
      <c r="J25" s="81"/>
      <c r="K25" s="81"/>
      <c r="L25" s="81"/>
      <c r="M25" s="81"/>
      <c r="N25" s="81"/>
      <c r="O25" s="81"/>
    </row>
  </sheetData>
  <mergeCells count="25">
    <mergeCell ref="B7:C8"/>
    <mergeCell ref="D7:D8"/>
    <mergeCell ref="G7:G8"/>
    <mergeCell ref="H7:H8"/>
    <mergeCell ref="G2:H2"/>
    <mergeCell ref="B4:C4"/>
    <mergeCell ref="D4:I4"/>
    <mergeCell ref="E6:F6"/>
    <mergeCell ref="G6:H6"/>
    <mergeCell ref="J2:K2"/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21:C21"/>
    <mergeCell ref="B9:C9"/>
    <mergeCell ref="B13:C15"/>
    <mergeCell ref="D13:E14"/>
    <mergeCell ref="D15:E15"/>
    <mergeCell ref="B17:C20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小規模A型（提出月1日現在）</vt:lpstr>
      <vt:lpstr>小規模保育（Ａ型・Ｂ型），事業所内保育（提出月1日現在）</vt:lpstr>
      <vt:lpstr>'小規模A型（提出月1日現在）'!Print_Area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木了　佑香</cp:lastModifiedBy>
  <cp:lastPrinted>2020-10-19T10:05:29Z</cp:lastPrinted>
  <dcterms:created xsi:type="dcterms:W3CDTF">2011-06-03T01:13:34Z</dcterms:created>
  <dcterms:modified xsi:type="dcterms:W3CDTF">2026-05-29T02:15:17Z</dcterms:modified>
</cp:coreProperties>
</file>