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子育て支援部共有\指導監査課\06 給食指導係\00課題，考え方，マニュアル\03マニュアル・保育所運営管理の手引き\★令和7年3月改訂版\◎各自作業用\【江口作業中】集約\4.巻末資料（P49-）\3.様式\1.給食管理関係様式\"/>
    </mc:Choice>
  </mc:AlternateContent>
  <bookViews>
    <workbookView xWindow="0" yWindow="0" windowWidth="19200" windowHeight="10620"/>
  </bookViews>
  <sheets>
    <sheet name="記入要領" sheetId="18" r:id="rId1"/>
    <sheet name="4月" sheetId="1" r:id="rId2"/>
    <sheet name="5月" sheetId="7" r:id="rId3"/>
    <sheet name="6月" sheetId="8" r:id="rId4"/>
    <sheet name="7月" sheetId="9" r:id="rId5"/>
    <sheet name="8月" sheetId="10" r:id="rId6"/>
    <sheet name="9月" sheetId="11" r:id="rId7"/>
    <sheet name="10月" sheetId="12" r:id="rId8"/>
    <sheet name="11月" sheetId="13" r:id="rId9"/>
    <sheet name="12月" sheetId="14" r:id="rId10"/>
    <sheet name="1月" sheetId="15" r:id="rId11"/>
    <sheet name="2月" sheetId="16" r:id="rId12"/>
    <sheet name="3月" sheetId="17" r:id="rId13"/>
    <sheet name="（給食管理 様式９）年間給食費（未満児）" sheetId="5" r:id="rId14"/>
    <sheet name="（給食管理 様式９）年間給食費（以上児）" sheetId="6" r:id="rId15"/>
  </sheets>
  <definedNames>
    <definedName name="_xlnm.Print_Area" localSheetId="14">'（給食管理 様式９）年間給食費（以上児）'!$A$1:$R$20</definedName>
    <definedName name="_xlnm.Print_Area" localSheetId="13">'（給食管理 様式９）年間給食費（未満児）'!$A$1:$R$20</definedName>
    <definedName name="_xlnm.Print_Area" localSheetId="7">'10月'!$A$1:$V$34</definedName>
    <definedName name="_xlnm.Print_Area" localSheetId="8">'11月'!$A$1:$V$34</definedName>
    <definedName name="_xlnm.Print_Area" localSheetId="9">'12月'!$A$1:$V$34</definedName>
    <definedName name="_xlnm.Print_Area" localSheetId="10">'1月'!$A$1:$V$34</definedName>
    <definedName name="_xlnm.Print_Area" localSheetId="11">'2月'!$A$1:$V$34</definedName>
    <definedName name="_xlnm.Print_Area" localSheetId="12">'3月'!$A$1:$V$34</definedName>
    <definedName name="_xlnm.Print_Area" localSheetId="1">'4月'!$A$1:$V$34</definedName>
    <definedName name="_xlnm.Print_Area" localSheetId="2">'5月'!$A$1:$V$34</definedName>
    <definedName name="_xlnm.Print_Area" localSheetId="3">'6月'!$A$1:$V$34</definedName>
    <definedName name="_xlnm.Print_Area" localSheetId="4">'7月'!$A$1:$V$34</definedName>
    <definedName name="_xlnm.Print_Area" localSheetId="5">'8月'!$A$1:$V$34</definedName>
    <definedName name="_xlnm.Print_Area" localSheetId="6">'9月'!$A$1:$V$34</definedName>
    <definedName name="_xlnm.Print_Area" localSheetId="0">記入要領!$A$1:$W$137</definedName>
    <definedName name="_xlnm.Print_Are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17" l="1"/>
  <c r="I23" i="17"/>
  <c r="E23" i="17"/>
  <c r="D22" i="17"/>
  <c r="T21" i="17"/>
  <c r="S21" i="17"/>
  <c r="R21" i="17"/>
  <c r="Q21" i="17"/>
  <c r="D21" i="17"/>
  <c r="D20" i="17"/>
  <c r="D19" i="17"/>
  <c r="D11" i="17"/>
  <c r="D10" i="17"/>
  <c r="D9" i="17"/>
  <c r="D8" i="17"/>
  <c r="K23" i="7"/>
  <c r="I23" i="7"/>
  <c r="E23" i="7"/>
  <c r="D22" i="7"/>
  <c r="T21" i="7"/>
  <c r="S21" i="7"/>
  <c r="R21" i="7"/>
  <c r="Q21" i="7"/>
  <c r="D21" i="7"/>
  <c r="D20" i="7"/>
  <c r="D19" i="7"/>
  <c r="D11" i="7"/>
  <c r="D10" i="7"/>
  <c r="D9" i="7"/>
  <c r="D8" i="7"/>
  <c r="K23" i="1"/>
  <c r="I23" i="1"/>
  <c r="E23" i="1"/>
  <c r="D22" i="1"/>
  <c r="T21" i="1"/>
  <c r="S21" i="1"/>
  <c r="R21" i="1"/>
  <c r="Q21" i="1"/>
  <c r="D21" i="1"/>
  <c r="D20" i="1"/>
  <c r="D19" i="1"/>
  <c r="D11" i="1"/>
  <c r="D10" i="1"/>
  <c r="D9" i="1"/>
  <c r="D8" i="1"/>
  <c r="L61" i="18"/>
  <c r="J61" i="18"/>
  <c r="F61" i="18"/>
  <c r="E60" i="18"/>
  <c r="U59" i="18"/>
  <c r="T59" i="18"/>
  <c r="S59" i="18"/>
  <c r="R59" i="18"/>
  <c r="E59" i="18"/>
  <c r="E58" i="18"/>
  <c r="E57" i="18"/>
  <c r="E49" i="18"/>
  <c r="E48" i="18"/>
  <c r="E47" i="18"/>
  <c r="E46" i="18"/>
  <c r="C19" i="1" l="1"/>
  <c r="C20" i="1"/>
  <c r="D59" i="18" l="1"/>
  <c r="U55" i="18"/>
  <c r="U56" i="18" s="1"/>
  <c r="T55" i="18"/>
  <c r="T56" i="18" s="1"/>
  <c r="S55" i="18"/>
  <c r="S56" i="18" s="1"/>
  <c r="R55" i="18"/>
  <c r="R56" i="18" s="1"/>
  <c r="Q55" i="18"/>
  <c r="Q56" i="18" s="1"/>
  <c r="P55" i="18"/>
  <c r="P56" i="18" s="1"/>
  <c r="O55" i="18"/>
  <c r="O56" i="18" s="1"/>
  <c r="N55" i="18"/>
  <c r="N56" i="18" s="1"/>
  <c r="M55" i="18"/>
  <c r="M56" i="18" s="1"/>
  <c r="L55" i="18"/>
  <c r="L56" i="18" s="1"/>
  <c r="K55" i="18"/>
  <c r="K56" i="18" s="1"/>
  <c r="J55" i="18"/>
  <c r="I55" i="18"/>
  <c r="I56" i="18" s="1"/>
  <c r="H55" i="18"/>
  <c r="H56" i="18" s="1"/>
  <c r="G55" i="18"/>
  <c r="G56" i="18" s="1"/>
  <c r="V54" i="18"/>
  <c r="J44" i="18"/>
  <c r="J45" i="18" s="1"/>
  <c r="I44" i="18"/>
  <c r="I45" i="18" s="1"/>
  <c r="H44" i="18"/>
  <c r="H45" i="18" s="1"/>
  <c r="G44" i="18"/>
  <c r="K43" i="18"/>
  <c r="K44" i="18" l="1"/>
  <c r="V55" i="18"/>
  <c r="P60" i="18"/>
  <c r="G58" i="18"/>
  <c r="G45" i="18"/>
  <c r="K45" i="18" s="1"/>
  <c r="J49" i="18"/>
  <c r="S57" i="18"/>
  <c r="T57" i="18"/>
  <c r="R57" i="18"/>
  <c r="U57" i="18"/>
  <c r="J56" i="18"/>
  <c r="V56" i="18" s="1"/>
  <c r="I47" i="18"/>
  <c r="N59" i="18"/>
  <c r="A1" i="17"/>
  <c r="A1" i="16"/>
  <c r="A1" i="15"/>
  <c r="A1" i="14"/>
  <c r="A1" i="13"/>
  <c r="A1" i="12"/>
  <c r="A1" i="11"/>
  <c r="A1" i="10"/>
  <c r="A1" i="9"/>
  <c r="A1" i="8"/>
  <c r="A1" i="7"/>
  <c r="M60" i="18" l="1"/>
  <c r="K60" i="18"/>
  <c r="N58" i="18"/>
  <c r="N60" i="18"/>
  <c r="K58" i="18"/>
  <c r="L58" i="18"/>
  <c r="O60" i="18"/>
  <c r="Q58" i="18"/>
  <c r="O58" i="18"/>
  <c r="I58" i="18"/>
  <c r="L60" i="18"/>
  <c r="G60" i="18"/>
  <c r="I60" i="18"/>
  <c r="H60" i="18"/>
  <c r="Q60" i="18"/>
  <c r="M58" i="18"/>
  <c r="P58" i="18"/>
  <c r="H58" i="18"/>
  <c r="G48" i="18"/>
  <c r="H49" i="18"/>
  <c r="G49" i="18"/>
  <c r="I49" i="18"/>
  <c r="G47" i="18"/>
  <c r="I48" i="18"/>
  <c r="H47" i="18"/>
  <c r="J47" i="18"/>
  <c r="P59" i="18"/>
  <c r="L59" i="18"/>
  <c r="H59" i="18"/>
  <c r="K59" i="18"/>
  <c r="J48" i="18"/>
  <c r="H48" i="18"/>
  <c r="Q59" i="18"/>
  <c r="M59" i="18"/>
  <c r="I59" i="18"/>
  <c r="O59" i="18"/>
  <c r="G59" i="18"/>
  <c r="J59" i="18"/>
  <c r="J60" i="18"/>
  <c r="J58" i="18"/>
  <c r="O18" i="5"/>
  <c r="O17" i="5"/>
  <c r="O16" i="5"/>
  <c r="O15" i="5"/>
  <c r="O14" i="5"/>
  <c r="O13" i="5"/>
  <c r="O12" i="5"/>
  <c r="O11" i="5"/>
  <c r="O10" i="5"/>
  <c r="O9" i="5"/>
  <c r="O8" i="5"/>
  <c r="O7" i="5"/>
  <c r="K18" i="5"/>
  <c r="K17" i="5"/>
  <c r="K16" i="5"/>
  <c r="K15" i="5"/>
  <c r="K14" i="5"/>
  <c r="K13" i="5"/>
  <c r="K12" i="5"/>
  <c r="K11" i="5"/>
  <c r="K10" i="5"/>
  <c r="K9" i="5"/>
  <c r="K8" i="5"/>
  <c r="K7" i="5"/>
  <c r="G18" i="5"/>
  <c r="G17" i="5"/>
  <c r="G16" i="5"/>
  <c r="G15" i="5"/>
  <c r="G14" i="5"/>
  <c r="G13" i="5"/>
  <c r="G12" i="5"/>
  <c r="G11" i="5"/>
  <c r="G10" i="5"/>
  <c r="G9" i="5"/>
  <c r="G8" i="5"/>
  <c r="G7" i="5"/>
  <c r="G19" i="5" s="1"/>
  <c r="O18" i="6"/>
  <c r="O17" i="6"/>
  <c r="O16" i="6"/>
  <c r="O15" i="6"/>
  <c r="O14" i="6"/>
  <c r="O13" i="6"/>
  <c r="O12" i="6"/>
  <c r="O11" i="6"/>
  <c r="O10" i="6"/>
  <c r="O9" i="6"/>
  <c r="O8" i="6"/>
  <c r="O7" i="6"/>
  <c r="J31" i="1"/>
  <c r="J31" i="7"/>
  <c r="J31" i="8"/>
  <c r="J31" i="9"/>
  <c r="J31" i="10"/>
  <c r="J31" i="11"/>
  <c r="J31" i="12"/>
  <c r="J31" i="13"/>
  <c r="J31" i="14"/>
  <c r="J31" i="15"/>
  <c r="J31" i="16"/>
  <c r="J31" i="17"/>
  <c r="J29" i="7"/>
  <c r="J29" i="8"/>
  <c r="J29" i="9"/>
  <c r="J29" i="10"/>
  <c r="J29" i="11"/>
  <c r="J29" i="12"/>
  <c r="J29" i="13"/>
  <c r="J29" i="14"/>
  <c r="J29" i="15"/>
  <c r="J29" i="16"/>
  <c r="J29" i="17"/>
  <c r="J29" i="1"/>
  <c r="G7" i="6"/>
  <c r="K18" i="6"/>
  <c r="K17" i="6"/>
  <c r="K16" i="6"/>
  <c r="K15" i="6"/>
  <c r="K14" i="6"/>
  <c r="K13" i="6"/>
  <c r="K12" i="6"/>
  <c r="K11" i="6"/>
  <c r="K10" i="6"/>
  <c r="K9" i="6"/>
  <c r="K8" i="6"/>
  <c r="K7" i="6"/>
  <c r="G18" i="6"/>
  <c r="G17" i="6"/>
  <c r="G16" i="6"/>
  <c r="G15" i="6"/>
  <c r="G14" i="6"/>
  <c r="G13" i="6"/>
  <c r="G12" i="6"/>
  <c r="G11" i="6"/>
  <c r="G10" i="6"/>
  <c r="G9" i="6"/>
  <c r="G8" i="6"/>
  <c r="B30" i="17"/>
  <c r="B18" i="6" s="1"/>
  <c r="C22" i="17"/>
  <c r="C21" i="17"/>
  <c r="C20" i="17"/>
  <c r="C19" i="17"/>
  <c r="T18" i="17"/>
  <c r="T17" i="17"/>
  <c r="S17" i="17"/>
  <c r="S18" i="17" s="1"/>
  <c r="R17" i="17"/>
  <c r="R18" i="17" s="1"/>
  <c r="Q17" i="17"/>
  <c r="Q18" i="17" s="1"/>
  <c r="P17" i="17"/>
  <c r="P18" i="17" s="1"/>
  <c r="O17" i="17"/>
  <c r="O18" i="17" s="1"/>
  <c r="N17" i="17"/>
  <c r="N18" i="17" s="1"/>
  <c r="M17" i="17"/>
  <c r="M18" i="17" s="1"/>
  <c r="L17" i="17"/>
  <c r="L18" i="17" s="1"/>
  <c r="K17" i="17"/>
  <c r="K18" i="17" s="1"/>
  <c r="J17" i="17"/>
  <c r="J18" i="17" s="1"/>
  <c r="I17" i="17"/>
  <c r="I18" i="17" s="1"/>
  <c r="H17" i="17"/>
  <c r="G17" i="17"/>
  <c r="G18" i="17" s="1"/>
  <c r="F17" i="17"/>
  <c r="F18" i="17" s="1"/>
  <c r="U16" i="17"/>
  <c r="C11" i="17"/>
  <c r="C10" i="17"/>
  <c r="C9" i="17"/>
  <c r="C8" i="17"/>
  <c r="I6" i="17"/>
  <c r="I7" i="17" s="1"/>
  <c r="H6" i="17"/>
  <c r="H7" i="17" s="1"/>
  <c r="G6" i="17"/>
  <c r="G7" i="17" s="1"/>
  <c r="F6" i="17"/>
  <c r="F7" i="17" s="1"/>
  <c r="J5" i="17"/>
  <c r="B30" i="16"/>
  <c r="B17" i="6" s="1"/>
  <c r="C22" i="16"/>
  <c r="C21" i="16"/>
  <c r="C20" i="16"/>
  <c r="C19" i="16"/>
  <c r="T17" i="16"/>
  <c r="T18" i="16" s="1"/>
  <c r="S17" i="16"/>
  <c r="S18" i="16" s="1"/>
  <c r="R17" i="16"/>
  <c r="R18" i="16" s="1"/>
  <c r="Q17" i="16"/>
  <c r="Q18" i="16" s="1"/>
  <c r="P17" i="16"/>
  <c r="P18" i="16" s="1"/>
  <c r="O17" i="16"/>
  <c r="O18" i="16" s="1"/>
  <c r="N17" i="16"/>
  <c r="N18" i="16" s="1"/>
  <c r="M17" i="16"/>
  <c r="M18" i="16" s="1"/>
  <c r="L17" i="16"/>
  <c r="L18" i="16" s="1"/>
  <c r="K17" i="16"/>
  <c r="K18" i="16" s="1"/>
  <c r="J17" i="16"/>
  <c r="J18" i="16" s="1"/>
  <c r="I17" i="16"/>
  <c r="I18" i="16" s="1"/>
  <c r="H17" i="16"/>
  <c r="H18" i="16" s="1"/>
  <c r="G17" i="16"/>
  <c r="G18" i="16" s="1"/>
  <c r="F17" i="16"/>
  <c r="F18" i="16" s="1"/>
  <c r="U16" i="16"/>
  <c r="C11" i="16"/>
  <c r="C10" i="16"/>
  <c r="C9" i="16"/>
  <c r="C8" i="16"/>
  <c r="H7" i="16"/>
  <c r="I6" i="16"/>
  <c r="I7" i="16" s="1"/>
  <c r="H6" i="16"/>
  <c r="G6" i="16"/>
  <c r="G7" i="16" s="1"/>
  <c r="F6" i="16"/>
  <c r="J6" i="16" s="1"/>
  <c r="J5" i="16"/>
  <c r="B30" i="15"/>
  <c r="B16" i="6" s="1"/>
  <c r="C22" i="15"/>
  <c r="C21" i="15"/>
  <c r="C20" i="15"/>
  <c r="C19" i="15"/>
  <c r="T17" i="15"/>
  <c r="T18" i="15" s="1"/>
  <c r="S17" i="15"/>
  <c r="S18" i="15" s="1"/>
  <c r="R17" i="15"/>
  <c r="R18" i="15" s="1"/>
  <c r="Q17" i="15"/>
  <c r="Q18" i="15" s="1"/>
  <c r="P17" i="15"/>
  <c r="P18" i="15" s="1"/>
  <c r="O17" i="15"/>
  <c r="O18" i="15" s="1"/>
  <c r="N17" i="15"/>
  <c r="N18" i="15" s="1"/>
  <c r="M17" i="15"/>
  <c r="M18" i="15" s="1"/>
  <c r="L17" i="15"/>
  <c r="L18" i="15" s="1"/>
  <c r="K17" i="15"/>
  <c r="K18" i="15" s="1"/>
  <c r="J17" i="15"/>
  <c r="J18" i="15" s="1"/>
  <c r="I17" i="15"/>
  <c r="I18" i="15" s="1"/>
  <c r="H17" i="15"/>
  <c r="H18" i="15" s="1"/>
  <c r="G17" i="15"/>
  <c r="G18" i="15" s="1"/>
  <c r="F17" i="15"/>
  <c r="F18" i="15" s="1"/>
  <c r="U16" i="15"/>
  <c r="C11" i="15"/>
  <c r="C10" i="15"/>
  <c r="C9" i="15"/>
  <c r="C8" i="15"/>
  <c r="I6" i="15"/>
  <c r="I7" i="15" s="1"/>
  <c r="H6" i="15"/>
  <c r="H7" i="15" s="1"/>
  <c r="G6" i="15"/>
  <c r="G7" i="15" s="1"/>
  <c r="F6" i="15"/>
  <c r="J6" i="15" s="1"/>
  <c r="J5" i="15"/>
  <c r="B30" i="14"/>
  <c r="B15" i="6" s="1"/>
  <c r="C22" i="14"/>
  <c r="C21" i="14"/>
  <c r="C20" i="14"/>
  <c r="C19" i="14"/>
  <c r="T17" i="14"/>
  <c r="T18" i="14" s="1"/>
  <c r="S17" i="14"/>
  <c r="S18" i="14" s="1"/>
  <c r="R17" i="14"/>
  <c r="R18" i="14" s="1"/>
  <c r="Q17" i="14"/>
  <c r="Q18" i="14" s="1"/>
  <c r="P17" i="14"/>
  <c r="P18" i="14" s="1"/>
  <c r="O17" i="14"/>
  <c r="O18" i="14" s="1"/>
  <c r="N17" i="14"/>
  <c r="N18" i="14" s="1"/>
  <c r="M17" i="14"/>
  <c r="M18" i="14" s="1"/>
  <c r="L17" i="14"/>
  <c r="L18" i="14" s="1"/>
  <c r="K17" i="14"/>
  <c r="K18" i="14" s="1"/>
  <c r="J17" i="14"/>
  <c r="J18" i="14" s="1"/>
  <c r="I17" i="14"/>
  <c r="I18" i="14" s="1"/>
  <c r="H17" i="14"/>
  <c r="H18" i="14" s="1"/>
  <c r="G17" i="14"/>
  <c r="G18" i="14" s="1"/>
  <c r="F17" i="14"/>
  <c r="F18" i="14" s="1"/>
  <c r="U16" i="14"/>
  <c r="C11" i="14"/>
  <c r="C10" i="14"/>
  <c r="C9" i="14"/>
  <c r="C8" i="14"/>
  <c r="H7" i="14"/>
  <c r="I6" i="14"/>
  <c r="I7" i="14" s="1"/>
  <c r="H6" i="14"/>
  <c r="G6" i="14"/>
  <c r="G7" i="14" s="1"/>
  <c r="F6" i="14"/>
  <c r="J6" i="14" s="1"/>
  <c r="J5" i="14"/>
  <c r="B30" i="13"/>
  <c r="B14" i="6" s="1"/>
  <c r="C22" i="13"/>
  <c r="C21" i="13"/>
  <c r="C20" i="13"/>
  <c r="C19" i="13"/>
  <c r="T17" i="13"/>
  <c r="T18" i="13" s="1"/>
  <c r="S17" i="13"/>
  <c r="S18" i="13" s="1"/>
  <c r="R17" i="13"/>
  <c r="R18" i="13" s="1"/>
  <c r="Q17" i="13"/>
  <c r="Q18" i="13" s="1"/>
  <c r="P17" i="13"/>
  <c r="P18" i="13" s="1"/>
  <c r="O17" i="13"/>
  <c r="O18" i="13" s="1"/>
  <c r="N17" i="13"/>
  <c r="N18" i="13" s="1"/>
  <c r="M17" i="13"/>
  <c r="M18" i="13" s="1"/>
  <c r="L17" i="13"/>
  <c r="L18" i="13" s="1"/>
  <c r="K17" i="13"/>
  <c r="K18" i="13" s="1"/>
  <c r="J17" i="13"/>
  <c r="J18" i="13" s="1"/>
  <c r="I17" i="13"/>
  <c r="I18" i="13" s="1"/>
  <c r="H17" i="13"/>
  <c r="H18" i="13" s="1"/>
  <c r="G17" i="13"/>
  <c r="G18" i="13" s="1"/>
  <c r="F17" i="13"/>
  <c r="U16" i="13"/>
  <c r="C11" i="13"/>
  <c r="C10" i="13"/>
  <c r="C9" i="13"/>
  <c r="C8" i="13"/>
  <c r="H7" i="13"/>
  <c r="I6" i="13"/>
  <c r="I7" i="13" s="1"/>
  <c r="H6" i="13"/>
  <c r="G6" i="13"/>
  <c r="G7" i="13" s="1"/>
  <c r="F6" i="13"/>
  <c r="F7" i="13" s="1"/>
  <c r="J5" i="13"/>
  <c r="B30" i="12"/>
  <c r="B13" i="6" s="1"/>
  <c r="C22" i="12"/>
  <c r="C21" i="12"/>
  <c r="C20" i="12"/>
  <c r="C19" i="12"/>
  <c r="T17" i="12"/>
  <c r="T18" i="12" s="1"/>
  <c r="S17" i="12"/>
  <c r="S18" i="12" s="1"/>
  <c r="R17" i="12"/>
  <c r="R18" i="12" s="1"/>
  <c r="Q17" i="12"/>
  <c r="Q18" i="12" s="1"/>
  <c r="P17" i="12"/>
  <c r="P18" i="12" s="1"/>
  <c r="O17" i="12"/>
  <c r="O18" i="12" s="1"/>
  <c r="N17" i="12"/>
  <c r="N18" i="12" s="1"/>
  <c r="M17" i="12"/>
  <c r="M18" i="12" s="1"/>
  <c r="L17" i="12"/>
  <c r="L18" i="12" s="1"/>
  <c r="K17" i="12"/>
  <c r="K18" i="12" s="1"/>
  <c r="J17" i="12"/>
  <c r="J18" i="12" s="1"/>
  <c r="I17" i="12"/>
  <c r="I18" i="12" s="1"/>
  <c r="H17" i="12"/>
  <c r="H18" i="12" s="1"/>
  <c r="G17" i="12"/>
  <c r="G18" i="12" s="1"/>
  <c r="F17" i="12"/>
  <c r="F18" i="12" s="1"/>
  <c r="U16" i="12"/>
  <c r="C11" i="12"/>
  <c r="C10" i="12"/>
  <c r="C9" i="12"/>
  <c r="C8" i="12"/>
  <c r="H7" i="12"/>
  <c r="I6" i="12"/>
  <c r="I7" i="12" s="1"/>
  <c r="H6" i="12"/>
  <c r="G6" i="12"/>
  <c r="G7" i="12" s="1"/>
  <c r="F6" i="12"/>
  <c r="J6" i="12" s="1"/>
  <c r="J5" i="12"/>
  <c r="B30" i="11"/>
  <c r="B12" i="6" s="1"/>
  <c r="C22" i="11"/>
  <c r="C21" i="11"/>
  <c r="C20" i="11"/>
  <c r="C19" i="11"/>
  <c r="T17" i="11"/>
  <c r="T18" i="11" s="1"/>
  <c r="S17" i="11"/>
  <c r="S18" i="11" s="1"/>
  <c r="R17" i="11"/>
  <c r="R18" i="11" s="1"/>
  <c r="Q17" i="11"/>
  <c r="Q18" i="11" s="1"/>
  <c r="P17" i="11"/>
  <c r="P18" i="11" s="1"/>
  <c r="O17" i="11"/>
  <c r="O18" i="11" s="1"/>
  <c r="N17" i="11"/>
  <c r="N18" i="11" s="1"/>
  <c r="M17" i="11"/>
  <c r="M18" i="11" s="1"/>
  <c r="L17" i="11"/>
  <c r="L18" i="11" s="1"/>
  <c r="K17" i="11"/>
  <c r="K18" i="11" s="1"/>
  <c r="J17" i="11"/>
  <c r="J18" i="11" s="1"/>
  <c r="I17" i="11"/>
  <c r="I18" i="11" s="1"/>
  <c r="H17" i="11"/>
  <c r="H18" i="11" s="1"/>
  <c r="G17" i="11"/>
  <c r="G18" i="11" s="1"/>
  <c r="F17" i="11"/>
  <c r="F18" i="11" s="1"/>
  <c r="U16" i="11"/>
  <c r="C11" i="11"/>
  <c r="C10" i="11"/>
  <c r="C9" i="11"/>
  <c r="C8" i="11"/>
  <c r="H7" i="11"/>
  <c r="I6" i="11"/>
  <c r="I7" i="11" s="1"/>
  <c r="H6" i="11"/>
  <c r="G6" i="11"/>
  <c r="G7" i="11" s="1"/>
  <c r="F6" i="11"/>
  <c r="J6" i="11" s="1"/>
  <c r="J5" i="11"/>
  <c r="B30" i="10"/>
  <c r="B11" i="6" s="1"/>
  <c r="C22" i="10"/>
  <c r="C21" i="10"/>
  <c r="C20" i="10"/>
  <c r="C19" i="10"/>
  <c r="J18" i="10"/>
  <c r="T17" i="10"/>
  <c r="T18" i="10" s="1"/>
  <c r="S17" i="10"/>
  <c r="S18" i="10" s="1"/>
  <c r="R17" i="10"/>
  <c r="R18" i="10" s="1"/>
  <c r="Q17" i="10"/>
  <c r="Q18" i="10" s="1"/>
  <c r="P17" i="10"/>
  <c r="P18" i="10" s="1"/>
  <c r="O17" i="10"/>
  <c r="O18" i="10" s="1"/>
  <c r="N17" i="10"/>
  <c r="N18" i="10" s="1"/>
  <c r="M17" i="10"/>
  <c r="M18" i="10" s="1"/>
  <c r="L17" i="10"/>
  <c r="L18" i="10" s="1"/>
  <c r="K17" i="10"/>
  <c r="K18" i="10" s="1"/>
  <c r="J17" i="10"/>
  <c r="I17" i="10"/>
  <c r="I18" i="10" s="1"/>
  <c r="H17" i="10"/>
  <c r="H18" i="10" s="1"/>
  <c r="G17" i="10"/>
  <c r="G18" i="10" s="1"/>
  <c r="F17" i="10"/>
  <c r="U16" i="10"/>
  <c r="C11" i="10"/>
  <c r="C10" i="10"/>
  <c r="C9" i="10"/>
  <c r="C8" i="10"/>
  <c r="H7" i="10"/>
  <c r="I6" i="10"/>
  <c r="I7" i="10" s="1"/>
  <c r="H6" i="10"/>
  <c r="G6" i="10"/>
  <c r="G7" i="10" s="1"/>
  <c r="F6" i="10"/>
  <c r="F7" i="10" s="1"/>
  <c r="J5" i="10"/>
  <c r="B30" i="9"/>
  <c r="B10" i="6" s="1"/>
  <c r="C22" i="9"/>
  <c r="C21" i="9"/>
  <c r="C20" i="9"/>
  <c r="C19" i="9"/>
  <c r="T17" i="9"/>
  <c r="T18" i="9" s="1"/>
  <c r="S17" i="9"/>
  <c r="S18" i="9" s="1"/>
  <c r="R17" i="9"/>
  <c r="R18" i="9" s="1"/>
  <c r="Q17" i="9"/>
  <c r="Q18" i="9" s="1"/>
  <c r="P17" i="9"/>
  <c r="P18" i="9" s="1"/>
  <c r="O17" i="9"/>
  <c r="O18" i="9" s="1"/>
  <c r="N17" i="9"/>
  <c r="N18" i="9" s="1"/>
  <c r="M17" i="9"/>
  <c r="M18" i="9" s="1"/>
  <c r="L17" i="9"/>
  <c r="L18" i="9" s="1"/>
  <c r="K17" i="9"/>
  <c r="K18" i="9" s="1"/>
  <c r="J17" i="9"/>
  <c r="J18" i="9" s="1"/>
  <c r="I17" i="9"/>
  <c r="I18" i="9" s="1"/>
  <c r="H17" i="9"/>
  <c r="H18" i="9" s="1"/>
  <c r="G17" i="9"/>
  <c r="G18" i="9" s="1"/>
  <c r="F17" i="9"/>
  <c r="F18" i="9" s="1"/>
  <c r="U16" i="9"/>
  <c r="C11" i="9"/>
  <c r="C10" i="9"/>
  <c r="C9" i="9"/>
  <c r="C8" i="9"/>
  <c r="I6" i="9"/>
  <c r="I7" i="9" s="1"/>
  <c r="H6" i="9"/>
  <c r="H7" i="9" s="1"/>
  <c r="G6" i="9"/>
  <c r="G7" i="9" s="1"/>
  <c r="F6" i="9"/>
  <c r="J6" i="9" s="1"/>
  <c r="J5" i="9"/>
  <c r="B30" i="8"/>
  <c r="B9" i="6" s="1"/>
  <c r="C22" i="8"/>
  <c r="C21" i="8"/>
  <c r="C20" i="8"/>
  <c r="C19" i="8"/>
  <c r="T17" i="8"/>
  <c r="T18" i="8" s="1"/>
  <c r="S17" i="8"/>
  <c r="S18" i="8" s="1"/>
  <c r="R17" i="8"/>
  <c r="R18" i="8" s="1"/>
  <c r="Q17" i="8"/>
  <c r="Q18" i="8" s="1"/>
  <c r="P17" i="8"/>
  <c r="P18" i="8" s="1"/>
  <c r="O17" i="8"/>
  <c r="O18" i="8" s="1"/>
  <c r="N17" i="8"/>
  <c r="N18" i="8" s="1"/>
  <c r="M17" i="8"/>
  <c r="M18" i="8" s="1"/>
  <c r="L17" i="8"/>
  <c r="L18" i="8" s="1"/>
  <c r="K17" i="8"/>
  <c r="K18" i="8" s="1"/>
  <c r="J17" i="8"/>
  <c r="J18" i="8" s="1"/>
  <c r="I17" i="8"/>
  <c r="I18" i="8" s="1"/>
  <c r="H17" i="8"/>
  <c r="H18" i="8" s="1"/>
  <c r="G17" i="8"/>
  <c r="G18" i="8" s="1"/>
  <c r="F17" i="8"/>
  <c r="F18" i="8" s="1"/>
  <c r="U16" i="8"/>
  <c r="C11" i="8"/>
  <c r="C10" i="8"/>
  <c r="C9" i="8"/>
  <c r="D10" i="8" s="1"/>
  <c r="D8" i="8"/>
  <c r="C8" i="8"/>
  <c r="H7" i="8"/>
  <c r="I6" i="8"/>
  <c r="I7" i="8" s="1"/>
  <c r="H6" i="8"/>
  <c r="G6" i="8"/>
  <c r="G7" i="8" s="1"/>
  <c r="F6" i="8"/>
  <c r="J6" i="8" s="1"/>
  <c r="J5" i="8"/>
  <c r="B30" i="7"/>
  <c r="B8" i="6" s="1"/>
  <c r="C22" i="7"/>
  <c r="C21" i="7"/>
  <c r="C20" i="7"/>
  <c r="C19" i="7"/>
  <c r="T17" i="7"/>
  <c r="T18" i="7" s="1"/>
  <c r="S17" i="7"/>
  <c r="S18" i="7" s="1"/>
  <c r="R17" i="7"/>
  <c r="R18" i="7" s="1"/>
  <c r="Q17" i="7"/>
  <c r="Q18" i="7" s="1"/>
  <c r="P17" i="7"/>
  <c r="P18" i="7" s="1"/>
  <c r="O17" i="7"/>
  <c r="O18" i="7" s="1"/>
  <c r="N17" i="7"/>
  <c r="N18" i="7" s="1"/>
  <c r="M17" i="7"/>
  <c r="M18" i="7" s="1"/>
  <c r="L17" i="7"/>
  <c r="L18" i="7" s="1"/>
  <c r="K17" i="7"/>
  <c r="K18" i="7" s="1"/>
  <c r="J17" i="7"/>
  <c r="J18" i="7" s="1"/>
  <c r="I17" i="7"/>
  <c r="I18" i="7" s="1"/>
  <c r="H17" i="7"/>
  <c r="H18" i="7" s="1"/>
  <c r="G17" i="7"/>
  <c r="G18" i="7" s="1"/>
  <c r="F17" i="7"/>
  <c r="F18" i="7" s="1"/>
  <c r="U16" i="7"/>
  <c r="C11" i="7"/>
  <c r="C10" i="7"/>
  <c r="C9" i="7"/>
  <c r="C8" i="7"/>
  <c r="I7" i="7"/>
  <c r="I6" i="7"/>
  <c r="H6" i="7"/>
  <c r="H7" i="7" s="1"/>
  <c r="G6" i="7"/>
  <c r="G7" i="7" s="1"/>
  <c r="F6" i="7"/>
  <c r="F7" i="7" s="1"/>
  <c r="J5" i="7"/>
  <c r="N57" i="18" l="1"/>
  <c r="H57" i="18"/>
  <c r="K57" i="18"/>
  <c r="O57" i="18"/>
  <c r="L57" i="18"/>
  <c r="J57" i="18"/>
  <c r="V60" i="18"/>
  <c r="I57" i="18"/>
  <c r="P57" i="18"/>
  <c r="M57" i="18"/>
  <c r="G57" i="18"/>
  <c r="Q57" i="18"/>
  <c r="I46" i="18"/>
  <c r="G46" i="18"/>
  <c r="K49" i="18"/>
  <c r="J46" i="18"/>
  <c r="H46" i="18"/>
  <c r="V59" i="18"/>
  <c r="K48" i="18"/>
  <c r="O19" i="5"/>
  <c r="K19" i="5"/>
  <c r="T21" i="10"/>
  <c r="D8" i="9"/>
  <c r="D8" i="13"/>
  <c r="D8" i="16"/>
  <c r="F7" i="9"/>
  <c r="J7" i="9" s="1"/>
  <c r="F7" i="14"/>
  <c r="J7" i="14" s="1"/>
  <c r="F7" i="15"/>
  <c r="J7" i="15" s="1"/>
  <c r="F7" i="8"/>
  <c r="F10" i="8" s="1"/>
  <c r="F7" i="11"/>
  <c r="F7" i="12"/>
  <c r="J7" i="12" s="1"/>
  <c r="D10" i="16"/>
  <c r="D11" i="10"/>
  <c r="I11" i="10" s="1"/>
  <c r="H11" i="7"/>
  <c r="D8" i="11"/>
  <c r="D8" i="12"/>
  <c r="D8" i="10"/>
  <c r="D10" i="11"/>
  <c r="F10" i="11" s="1"/>
  <c r="D10" i="13"/>
  <c r="G10" i="13" s="1"/>
  <c r="D8" i="14"/>
  <c r="D8" i="15"/>
  <c r="D10" i="10"/>
  <c r="I10" i="10" s="1"/>
  <c r="D10" i="12"/>
  <c r="E23" i="10"/>
  <c r="T21" i="13"/>
  <c r="I23" i="14"/>
  <c r="U17" i="10"/>
  <c r="U17" i="13"/>
  <c r="I23" i="9"/>
  <c r="I23" i="12"/>
  <c r="E23" i="13"/>
  <c r="L22" i="17"/>
  <c r="B9" i="5"/>
  <c r="B13" i="5"/>
  <c r="B17" i="5"/>
  <c r="B10" i="5"/>
  <c r="B14" i="5"/>
  <c r="B18" i="5"/>
  <c r="B11" i="5"/>
  <c r="B15" i="5"/>
  <c r="B8" i="5"/>
  <c r="B12" i="5"/>
  <c r="B16" i="5"/>
  <c r="D22" i="10"/>
  <c r="I22" i="10" s="1"/>
  <c r="D20" i="13"/>
  <c r="G20" i="13" s="1"/>
  <c r="D19" i="10"/>
  <c r="D21" i="13"/>
  <c r="N21" i="13" s="1"/>
  <c r="K23" i="15"/>
  <c r="D19" i="14"/>
  <c r="D21" i="9"/>
  <c r="H21" i="9" s="1"/>
  <c r="U17" i="17"/>
  <c r="P20" i="17"/>
  <c r="I21" i="17"/>
  <c r="D22" i="9"/>
  <c r="M22" i="9" s="1"/>
  <c r="I23" i="11"/>
  <c r="I23" i="15"/>
  <c r="D19" i="13"/>
  <c r="D20" i="9"/>
  <c r="L20" i="9" s="1"/>
  <c r="D22" i="13"/>
  <c r="P22" i="13" s="1"/>
  <c r="I23" i="8"/>
  <c r="I23" i="16"/>
  <c r="D19" i="9"/>
  <c r="D20" i="16"/>
  <c r="F20" i="16" s="1"/>
  <c r="D20" i="12"/>
  <c r="I20" i="12" s="1"/>
  <c r="D20" i="8"/>
  <c r="I20" i="8" s="1"/>
  <c r="D21" i="16"/>
  <c r="P21" i="16" s="1"/>
  <c r="D21" i="12"/>
  <c r="J21" i="12" s="1"/>
  <c r="D21" i="8"/>
  <c r="M21" i="8" s="1"/>
  <c r="D22" i="16"/>
  <c r="G22" i="16" s="1"/>
  <c r="D22" i="8"/>
  <c r="K22" i="8" s="1"/>
  <c r="K23" i="9"/>
  <c r="K23" i="14"/>
  <c r="D19" i="16"/>
  <c r="D19" i="12"/>
  <c r="D19" i="8"/>
  <c r="D20" i="15"/>
  <c r="N20" i="15" s="1"/>
  <c r="D20" i="11"/>
  <c r="F20" i="11" s="1"/>
  <c r="M20" i="7"/>
  <c r="D21" i="15"/>
  <c r="N21" i="15" s="1"/>
  <c r="D21" i="11"/>
  <c r="F21" i="11" s="1"/>
  <c r="H21" i="7"/>
  <c r="D22" i="15"/>
  <c r="P22" i="15" s="1"/>
  <c r="D22" i="11"/>
  <c r="L22" i="11" s="1"/>
  <c r="I22" i="7"/>
  <c r="T19" i="13"/>
  <c r="D22" i="12"/>
  <c r="F22" i="12" s="1"/>
  <c r="T19" i="10"/>
  <c r="D19" i="15"/>
  <c r="D19" i="11"/>
  <c r="D20" i="14"/>
  <c r="L20" i="14" s="1"/>
  <c r="D20" i="10"/>
  <c r="H20" i="10" s="1"/>
  <c r="D21" i="14"/>
  <c r="P21" i="14" s="1"/>
  <c r="D21" i="10"/>
  <c r="J21" i="10" s="1"/>
  <c r="D22" i="14"/>
  <c r="J22" i="14" s="1"/>
  <c r="R19" i="17"/>
  <c r="J7" i="17"/>
  <c r="P21" i="17"/>
  <c r="I11" i="17"/>
  <c r="G10" i="17"/>
  <c r="Q19" i="17"/>
  <c r="H18" i="17"/>
  <c r="J6" i="17"/>
  <c r="F10" i="17"/>
  <c r="U18" i="17"/>
  <c r="S19" i="17"/>
  <c r="T19" i="17"/>
  <c r="F9" i="17"/>
  <c r="S21" i="16"/>
  <c r="S19" i="16" s="1"/>
  <c r="G10" i="16"/>
  <c r="Q21" i="16"/>
  <c r="Q19" i="16" s="1"/>
  <c r="T21" i="16"/>
  <c r="T19" i="16" s="1"/>
  <c r="I10" i="16"/>
  <c r="U18" i="16"/>
  <c r="R21" i="16"/>
  <c r="R19" i="16" s="1"/>
  <c r="H10" i="16"/>
  <c r="F7" i="16"/>
  <c r="K23" i="16"/>
  <c r="D9" i="16"/>
  <c r="I9" i="16" s="1"/>
  <c r="U17" i="16"/>
  <c r="E23" i="16"/>
  <c r="D11" i="16"/>
  <c r="G11" i="16" s="1"/>
  <c r="T21" i="15"/>
  <c r="T19" i="15" s="1"/>
  <c r="Q21" i="15"/>
  <c r="Q19" i="15" s="1"/>
  <c r="U18" i="15"/>
  <c r="R21" i="15"/>
  <c r="R19" i="15" s="1"/>
  <c r="G20" i="15"/>
  <c r="O20" i="15"/>
  <c r="S21" i="15"/>
  <c r="S19" i="15" s="1"/>
  <c r="D9" i="15"/>
  <c r="H9" i="15" s="1"/>
  <c r="U17" i="15"/>
  <c r="D10" i="15"/>
  <c r="E23" i="15"/>
  <c r="D11" i="15"/>
  <c r="I11" i="15" s="1"/>
  <c r="T21" i="14"/>
  <c r="T19" i="14"/>
  <c r="Q21" i="14"/>
  <c r="Q19" i="14" s="1"/>
  <c r="U18" i="14"/>
  <c r="R21" i="14"/>
  <c r="R19" i="14" s="1"/>
  <c r="S21" i="14"/>
  <c r="S19" i="14" s="1"/>
  <c r="D9" i="14"/>
  <c r="H9" i="14" s="1"/>
  <c r="U17" i="14"/>
  <c r="D10" i="14"/>
  <c r="H10" i="14" s="1"/>
  <c r="E23" i="14"/>
  <c r="D11" i="14"/>
  <c r="G11" i="14" s="1"/>
  <c r="R21" i="13"/>
  <c r="R19" i="13" s="1"/>
  <c r="J7" i="13"/>
  <c r="O20" i="13"/>
  <c r="S21" i="13"/>
  <c r="S19" i="13" s="1"/>
  <c r="Q21" i="13"/>
  <c r="Q19" i="13" s="1"/>
  <c r="F18" i="13"/>
  <c r="K23" i="13"/>
  <c r="I23" i="13"/>
  <c r="J6" i="13"/>
  <c r="D11" i="13"/>
  <c r="I11" i="13" s="1"/>
  <c r="D9" i="13"/>
  <c r="G9" i="13" s="1"/>
  <c r="U18" i="12"/>
  <c r="R21" i="12"/>
  <c r="R19" i="12" s="1"/>
  <c r="S21" i="12"/>
  <c r="S19" i="12" s="1"/>
  <c r="T21" i="12"/>
  <c r="T19" i="12" s="1"/>
  <c r="Q21" i="12"/>
  <c r="Q19" i="12" s="1"/>
  <c r="K23" i="12"/>
  <c r="D9" i="12"/>
  <c r="G9" i="12" s="1"/>
  <c r="U17" i="12"/>
  <c r="E23" i="12"/>
  <c r="D11" i="12"/>
  <c r="Q21" i="11"/>
  <c r="Q19" i="11" s="1"/>
  <c r="L21" i="11"/>
  <c r="U18" i="11"/>
  <c r="J21" i="11"/>
  <c r="R21" i="11"/>
  <c r="R19" i="11" s="1"/>
  <c r="T21" i="11"/>
  <c r="T19" i="11" s="1"/>
  <c r="S21" i="11"/>
  <c r="S19" i="11" s="1"/>
  <c r="J7" i="11"/>
  <c r="K23" i="11"/>
  <c r="D9" i="11"/>
  <c r="G9" i="11" s="1"/>
  <c r="U17" i="11"/>
  <c r="E23" i="11"/>
  <c r="D11" i="11"/>
  <c r="I11" i="11" s="1"/>
  <c r="R21" i="10"/>
  <c r="R19" i="10" s="1"/>
  <c r="J6" i="10"/>
  <c r="S21" i="10"/>
  <c r="S19" i="10" s="1"/>
  <c r="G10" i="10"/>
  <c r="J7" i="10"/>
  <c r="Q21" i="10"/>
  <c r="Q19" i="10" s="1"/>
  <c r="F18" i="10"/>
  <c r="K23" i="10"/>
  <c r="I23" i="10"/>
  <c r="D9" i="10"/>
  <c r="I9" i="10" s="1"/>
  <c r="T21" i="9"/>
  <c r="T19" i="9" s="1"/>
  <c r="Q21" i="9"/>
  <c r="Q19" i="9" s="1"/>
  <c r="L21" i="9"/>
  <c r="U18" i="9"/>
  <c r="R21" i="9"/>
  <c r="R19" i="9" s="1"/>
  <c r="S21" i="9"/>
  <c r="S19" i="9"/>
  <c r="D9" i="9"/>
  <c r="H9" i="9" s="1"/>
  <c r="U17" i="9"/>
  <c r="D10" i="9"/>
  <c r="H10" i="9" s="1"/>
  <c r="E23" i="9"/>
  <c r="D11" i="9"/>
  <c r="I11" i="9" s="1"/>
  <c r="T21" i="8"/>
  <c r="T19" i="8" s="1"/>
  <c r="I10" i="8"/>
  <c r="Q21" i="8"/>
  <c r="Q19" i="8" s="1"/>
  <c r="U18" i="8"/>
  <c r="R21" i="8"/>
  <c r="R19" i="8" s="1"/>
  <c r="G10" i="8"/>
  <c r="H10" i="8"/>
  <c r="S21" i="8"/>
  <c r="S19" i="8" s="1"/>
  <c r="J7" i="8"/>
  <c r="K23" i="8"/>
  <c r="D9" i="8"/>
  <c r="I9" i="8" s="1"/>
  <c r="U17" i="8"/>
  <c r="E23" i="8"/>
  <c r="D11" i="8"/>
  <c r="I11" i="8" s="1"/>
  <c r="S19" i="7"/>
  <c r="T19" i="7"/>
  <c r="G10" i="7"/>
  <c r="G11" i="7"/>
  <c r="Q19" i="7"/>
  <c r="F10" i="7"/>
  <c r="J7" i="7"/>
  <c r="H10" i="7"/>
  <c r="U18" i="7"/>
  <c r="R19" i="7"/>
  <c r="I10" i="7"/>
  <c r="I9" i="7"/>
  <c r="J6" i="7"/>
  <c r="I11" i="7"/>
  <c r="U17" i="7"/>
  <c r="O19" i="6"/>
  <c r="K19" i="6"/>
  <c r="G19" i="6"/>
  <c r="A3" i="6"/>
  <c r="F10" i="12" l="1"/>
  <c r="F10" i="15"/>
  <c r="G10" i="11"/>
  <c r="G10" i="12"/>
  <c r="F9" i="14"/>
  <c r="F10" i="10"/>
  <c r="J10" i="10" s="1"/>
  <c r="H10" i="11"/>
  <c r="I10" i="11"/>
  <c r="F11" i="12"/>
  <c r="M21" i="7"/>
  <c r="N20" i="10"/>
  <c r="N21" i="11"/>
  <c r="I22" i="16"/>
  <c r="L21" i="17"/>
  <c r="H10" i="10"/>
  <c r="H9" i="10"/>
  <c r="I10" i="12"/>
  <c r="F11" i="7"/>
  <c r="J11" i="7" s="1"/>
  <c r="H10" i="13"/>
  <c r="G11" i="12"/>
  <c r="I9" i="13"/>
  <c r="F9" i="13"/>
  <c r="H11" i="15"/>
  <c r="F11" i="10"/>
  <c r="I11" i="12"/>
  <c r="H10" i="17"/>
  <c r="I8" i="10"/>
  <c r="G11" i="10"/>
  <c r="H11" i="12"/>
  <c r="F11" i="15"/>
  <c r="F9" i="8"/>
  <c r="H11" i="10"/>
  <c r="F9" i="11"/>
  <c r="G11" i="17"/>
  <c r="G11" i="8"/>
  <c r="F11" i="9"/>
  <c r="I10" i="15"/>
  <c r="H11" i="17"/>
  <c r="F11" i="17"/>
  <c r="I8" i="7"/>
  <c r="J10" i="8"/>
  <c r="H11" i="9"/>
  <c r="H8" i="9" s="1"/>
  <c r="G10" i="9"/>
  <c r="H11" i="11"/>
  <c r="I9" i="12"/>
  <c r="H10" i="12"/>
  <c r="H9" i="13"/>
  <c r="F11" i="11"/>
  <c r="G11" i="11"/>
  <c r="G8" i="11" s="1"/>
  <c r="F11" i="8"/>
  <c r="F9" i="12"/>
  <c r="H11" i="8"/>
  <c r="F9" i="9"/>
  <c r="F10" i="9"/>
  <c r="I10" i="9"/>
  <c r="G9" i="9"/>
  <c r="I10" i="13"/>
  <c r="F10" i="13"/>
  <c r="J10" i="13" s="1"/>
  <c r="I9" i="14"/>
  <c r="P21" i="15"/>
  <c r="G21" i="7"/>
  <c r="N22" i="13"/>
  <c r="F22" i="17"/>
  <c r="P22" i="10"/>
  <c r="P21" i="8"/>
  <c r="L21" i="12"/>
  <c r="N22" i="17"/>
  <c r="I22" i="17"/>
  <c r="H22" i="13"/>
  <c r="J21" i="15"/>
  <c r="O22" i="8"/>
  <c r="F21" i="9"/>
  <c r="F22" i="16"/>
  <c r="O21" i="17"/>
  <c r="G22" i="10"/>
  <c r="F22" i="11"/>
  <c r="F19" i="11" s="1"/>
  <c r="P21" i="11"/>
  <c r="M21" i="16"/>
  <c r="K22" i="16"/>
  <c r="G22" i="17"/>
  <c r="H20" i="9"/>
  <c r="K21" i="9"/>
  <c r="N21" i="9"/>
  <c r="O22" i="17"/>
  <c r="J22" i="17"/>
  <c r="M22" i="17"/>
  <c r="G21" i="9"/>
  <c r="N20" i="9"/>
  <c r="I21" i="9"/>
  <c r="I21" i="11"/>
  <c r="I22" i="13"/>
  <c r="H20" i="13"/>
  <c r="J21" i="16"/>
  <c r="H22" i="16"/>
  <c r="G21" i="17"/>
  <c r="M21" i="17"/>
  <c r="L22" i="7"/>
  <c r="M22" i="7"/>
  <c r="M19" i="7" s="1"/>
  <c r="G22" i="7"/>
  <c r="K22" i="7"/>
  <c r="O21" i="14"/>
  <c r="O21" i="16"/>
  <c r="M20" i="10"/>
  <c r="K20" i="13"/>
  <c r="O22" i="16"/>
  <c r="L21" i="16"/>
  <c r="F21" i="17"/>
  <c r="K21" i="17"/>
  <c r="O21" i="8"/>
  <c r="I21" i="8"/>
  <c r="N22" i="10"/>
  <c r="I20" i="10"/>
  <c r="I20" i="13"/>
  <c r="P20" i="13"/>
  <c r="N22" i="16"/>
  <c r="H21" i="16"/>
  <c r="K21" i="16"/>
  <c r="K20" i="17"/>
  <c r="J20" i="17"/>
  <c r="N21" i="8"/>
  <c r="L21" i="8"/>
  <c r="J22" i="10"/>
  <c r="M22" i="10"/>
  <c r="L22" i="10"/>
  <c r="F22" i="14"/>
  <c r="K21" i="15"/>
  <c r="M21" i="15"/>
  <c r="L21" i="15"/>
  <c r="K21" i="8"/>
  <c r="J21" i="8"/>
  <c r="H21" i="8"/>
  <c r="H22" i="10"/>
  <c r="O22" i="11"/>
  <c r="H22" i="14"/>
  <c r="N22" i="14"/>
  <c r="P22" i="14"/>
  <c r="G21" i="15"/>
  <c r="F21" i="15"/>
  <c r="I21" i="15"/>
  <c r="H21" i="15"/>
  <c r="G21" i="8"/>
  <c r="F21" i="8"/>
  <c r="O21" i="15"/>
  <c r="K22" i="11"/>
  <c r="G22" i="11"/>
  <c r="P21" i="9"/>
  <c r="M21" i="9"/>
  <c r="F22" i="7"/>
  <c r="K21" i="7"/>
  <c r="O21" i="9"/>
  <c r="J21" i="9"/>
  <c r="K21" i="14"/>
  <c r="N20" i="7"/>
  <c r="O21" i="10"/>
  <c r="H21" i="10"/>
  <c r="N22" i="12"/>
  <c r="O22" i="13"/>
  <c r="G22" i="13"/>
  <c r="J22" i="13"/>
  <c r="J21" i="7"/>
  <c r="O20" i="7"/>
  <c r="I21" i="7"/>
  <c r="P21" i="7"/>
  <c r="N22" i="8"/>
  <c r="F22" i="8"/>
  <c r="J22" i="9"/>
  <c r="F22" i="9"/>
  <c r="O21" i="12"/>
  <c r="L22" i="13"/>
  <c r="F21" i="14"/>
  <c r="L21" i="14"/>
  <c r="N21" i="16"/>
  <c r="I21" i="16"/>
  <c r="O22" i="7"/>
  <c r="L21" i="7"/>
  <c r="G22" i="8"/>
  <c r="H22" i="9"/>
  <c r="H19" i="9" s="1"/>
  <c r="L22" i="9"/>
  <c r="L19" i="9" s="1"/>
  <c r="L21" i="10"/>
  <c r="M21" i="10"/>
  <c r="K21" i="11"/>
  <c r="H21" i="11"/>
  <c r="M21" i="11"/>
  <c r="I21" i="12"/>
  <c r="G21" i="12"/>
  <c r="M22" i="13"/>
  <c r="K22" i="13"/>
  <c r="N21" i="14"/>
  <c r="H21" i="14"/>
  <c r="K20" i="15"/>
  <c r="J22" i="16"/>
  <c r="P22" i="16"/>
  <c r="G21" i="16"/>
  <c r="G22" i="12"/>
  <c r="J20" i="7"/>
  <c r="I20" i="7"/>
  <c r="G21" i="10"/>
  <c r="K21" i="10"/>
  <c r="N21" i="10"/>
  <c r="M21" i="12"/>
  <c r="P21" i="12"/>
  <c r="H21" i="12"/>
  <c r="K21" i="12"/>
  <c r="J22" i="12"/>
  <c r="G21" i="14"/>
  <c r="M21" i="14"/>
  <c r="N20" i="16"/>
  <c r="L20" i="16"/>
  <c r="K20" i="7"/>
  <c r="N21" i="7"/>
  <c r="F21" i="7"/>
  <c r="O21" i="7"/>
  <c r="G20" i="7"/>
  <c r="I22" i="8"/>
  <c r="I19" i="8" s="1"/>
  <c r="P21" i="10"/>
  <c r="I21" i="10"/>
  <c r="O21" i="11"/>
  <c r="G21" i="11"/>
  <c r="I22" i="12"/>
  <c r="L22" i="12"/>
  <c r="K22" i="12"/>
  <c r="N21" i="12"/>
  <c r="F21" i="12"/>
  <c r="J21" i="14"/>
  <c r="I21" i="14"/>
  <c r="H20" i="15"/>
  <c r="J20" i="16"/>
  <c r="F21" i="16"/>
  <c r="M22" i="16"/>
  <c r="L22" i="16"/>
  <c r="M22" i="12"/>
  <c r="P22" i="12"/>
  <c r="H22" i="12"/>
  <c r="O22" i="12"/>
  <c r="H20" i="16"/>
  <c r="I19" i="10"/>
  <c r="K22" i="17"/>
  <c r="O20" i="17"/>
  <c r="I20" i="17"/>
  <c r="N20" i="17"/>
  <c r="M20" i="17"/>
  <c r="G20" i="17"/>
  <c r="F20" i="17"/>
  <c r="I10" i="17"/>
  <c r="H9" i="17"/>
  <c r="H21" i="17"/>
  <c r="H20" i="17"/>
  <c r="H22" i="17"/>
  <c r="P22" i="17"/>
  <c r="P19" i="17" s="1"/>
  <c r="L20" i="17"/>
  <c r="L19" i="17" s="1"/>
  <c r="G9" i="17"/>
  <c r="I9" i="17"/>
  <c r="I8" i="17" s="1"/>
  <c r="N21" i="17"/>
  <c r="J21" i="17"/>
  <c r="H11" i="16"/>
  <c r="I11" i="16"/>
  <c r="I8" i="16" s="1"/>
  <c r="O20" i="16"/>
  <c r="M20" i="16"/>
  <c r="I20" i="16"/>
  <c r="G9" i="16"/>
  <c r="G8" i="16" s="1"/>
  <c r="K20" i="16"/>
  <c r="G20" i="16"/>
  <c r="H9" i="16"/>
  <c r="P20" i="16"/>
  <c r="F9" i="16"/>
  <c r="F10" i="16"/>
  <c r="J10" i="16" s="1"/>
  <c r="F11" i="16"/>
  <c r="J7" i="16"/>
  <c r="J22" i="15"/>
  <c r="G9" i="15"/>
  <c r="H22" i="15"/>
  <c r="F9" i="15"/>
  <c r="I9" i="15"/>
  <c r="I8" i="15" s="1"/>
  <c r="N22" i="15"/>
  <c r="N19" i="15" s="1"/>
  <c r="F20" i="15"/>
  <c r="M20" i="15"/>
  <c r="I20" i="15"/>
  <c r="G11" i="15"/>
  <c r="J11" i="15" s="1"/>
  <c r="F22" i="15"/>
  <c r="H10" i="15"/>
  <c r="M22" i="15"/>
  <c r="I22" i="15"/>
  <c r="G10" i="15"/>
  <c r="P20" i="15"/>
  <c r="P19" i="15" s="1"/>
  <c r="L22" i="15"/>
  <c r="O22" i="15"/>
  <c r="K22" i="15"/>
  <c r="G22" i="15"/>
  <c r="J20" i="15"/>
  <c r="L20" i="15"/>
  <c r="F11" i="14"/>
  <c r="J20" i="14"/>
  <c r="F20" i="14"/>
  <c r="O20" i="14"/>
  <c r="K20" i="14"/>
  <c r="M20" i="14"/>
  <c r="I20" i="14"/>
  <c r="G10" i="14"/>
  <c r="H11" i="14"/>
  <c r="H8" i="14" s="1"/>
  <c r="F10" i="14"/>
  <c r="O22" i="14"/>
  <c r="K22" i="14"/>
  <c r="G22" i="14"/>
  <c r="I11" i="14"/>
  <c r="M22" i="14"/>
  <c r="I22" i="14"/>
  <c r="L22" i="14"/>
  <c r="H20" i="14"/>
  <c r="G20" i="14"/>
  <c r="N20" i="14"/>
  <c r="I10" i="14"/>
  <c r="P20" i="14"/>
  <c r="G9" i="14"/>
  <c r="H21" i="13"/>
  <c r="J21" i="13"/>
  <c r="N20" i="13"/>
  <c r="U18" i="13"/>
  <c r="F21" i="13"/>
  <c r="F22" i="13"/>
  <c r="F20" i="13"/>
  <c r="M21" i="13"/>
  <c r="I21" i="13"/>
  <c r="L21" i="13"/>
  <c r="L20" i="13"/>
  <c r="H11" i="13"/>
  <c r="O21" i="13"/>
  <c r="G11" i="13"/>
  <c r="G8" i="13" s="1"/>
  <c r="F11" i="13"/>
  <c r="J20" i="13"/>
  <c r="P21" i="13"/>
  <c r="M20" i="13"/>
  <c r="K21" i="13"/>
  <c r="G21" i="13"/>
  <c r="P20" i="12"/>
  <c r="L20" i="12"/>
  <c r="H20" i="12"/>
  <c r="O20" i="12"/>
  <c r="K20" i="12"/>
  <c r="G20" i="12"/>
  <c r="F20" i="12"/>
  <c r="N20" i="12"/>
  <c r="J20" i="12"/>
  <c r="H9" i="12"/>
  <c r="M20" i="12"/>
  <c r="M20" i="11"/>
  <c r="P20" i="11"/>
  <c r="O20" i="11"/>
  <c r="K20" i="11"/>
  <c r="G20" i="11"/>
  <c r="M22" i="11"/>
  <c r="I22" i="11"/>
  <c r="I9" i="11"/>
  <c r="I8" i="11" s="1"/>
  <c r="P22" i="11"/>
  <c r="I20" i="11"/>
  <c r="H20" i="11"/>
  <c r="N20" i="11"/>
  <c r="J20" i="11"/>
  <c r="L20" i="11"/>
  <c r="L19" i="11" s="1"/>
  <c r="H9" i="11"/>
  <c r="H22" i="11"/>
  <c r="N22" i="11"/>
  <c r="J22" i="11"/>
  <c r="G20" i="10"/>
  <c r="J20" i="10"/>
  <c r="L20" i="10"/>
  <c r="O20" i="10"/>
  <c r="K20" i="10"/>
  <c r="U18" i="10"/>
  <c r="F21" i="10"/>
  <c r="F22" i="10"/>
  <c r="F20" i="10"/>
  <c r="G9" i="10"/>
  <c r="O22" i="10"/>
  <c r="P20" i="10"/>
  <c r="K22" i="10"/>
  <c r="F9" i="10"/>
  <c r="I9" i="9"/>
  <c r="N22" i="9"/>
  <c r="F20" i="9"/>
  <c r="M20" i="9"/>
  <c r="I20" i="9"/>
  <c r="G11" i="9"/>
  <c r="O20" i="9"/>
  <c r="K20" i="9"/>
  <c r="G20" i="9"/>
  <c r="P20" i="9"/>
  <c r="I22" i="9"/>
  <c r="O22" i="9"/>
  <c r="K22" i="9"/>
  <c r="G22" i="9"/>
  <c r="J20" i="9"/>
  <c r="P22" i="9"/>
  <c r="I8" i="8"/>
  <c r="N20" i="8"/>
  <c r="J20" i="8"/>
  <c r="P20" i="8"/>
  <c r="L20" i="8"/>
  <c r="H20" i="8"/>
  <c r="O20" i="8"/>
  <c r="K20" i="8"/>
  <c r="G20" i="8"/>
  <c r="J22" i="8"/>
  <c r="F20" i="8"/>
  <c r="P22" i="8"/>
  <c r="L22" i="8"/>
  <c r="H22" i="8"/>
  <c r="M20" i="8"/>
  <c r="H9" i="8"/>
  <c r="G9" i="8"/>
  <c r="M22" i="8"/>
  <c r="F9" i="7"/>
  <c r="H9" i="7"/>
  <c r="H8" i="7" s="1"/>
  <c r="J10" i="7"/>
  <c r="G9" i="7"/>
  <c r="G8" i="7" s="1"/>
  <c r="P20" i="7"/>
  <c r="L20" i="7"/>
  <c r="H22" i="7"/>
  <c r="N22" i="7"/>
  <c r="J22" i="7"/>
  <c r="F20" i="7"/>
  <c r="P22" i="7"/>
  <c r="H20" i="7"/>
  <c r="J10" i="11" l="1"/>
  <c r="F8" i="11"/>
  <c r="J11" i="9"/>
  <c r="H8" i="10"/>
  <c r="I8" i="13"/>
  <c r="H8" i="12"/>
  <c r="G8" i="17"/>
  <c r="J11" i="17"/>
  <c r="F8" i="12"/>
  <c r="F8" i="16"/>
  <c r="N19" i="13"/>
  <c r="N19" i="10"/>
  <c r="M19" i="17"/>
  <c r="J9" i="13"/>
  <c r="F8" i="8"/>
  <c r="G8" i="10"/>
  <c r="F8" i="17"/>
  <c r="F8" i="9"/>
  <c r="J10" i="12"/>
  <c r="J11" i="10"/>
  <c r="J11" i="12"/>
  <c r="J11" i="8"/>
  <c r="I8" i="12"/>
  <c r="G8" i="8"/>
  <c r="G8" i="9"/>
  <c r="H8" i="17"/>
  <c r="G8" i="12"/>
  <c r="H8" i="8"/>
  <c r="I8" i="9"/>
  <c r="H8" i="13"/>
  <c r="J11" i="16"/>
  <c r="J10" i="17"/>
  <c r="H8" i="11"/>
  <c r="J8" i="11" s="1"/>
  <c r="J11" i="11"/>
  <c r="I8" i="14"/>
  <c r="J11" i="14"/>
  <c r="J10" i="15"/>
  <c r="H8" i="15"/>
  <c r="J9" i="16"/>
  <c r="J10" i="9"/>
  <c r="J19" i="12"/>
  <c r="P19" i="16"/>
  <c r="I19" i="17"/>
  <c r="H19" i="10"/>
  <c r="N19" i="8"/>
  <c r="M19" i="9"/>
  <c r="O19" i="13"/>
  <c r="I19" i="13"/>
  <c r="H19" i="13"/>
  <c r="P19" i="14"/>
  <c r="J19" i="14"/>
  <c r="G19" i="17"/>
  <c r="K19" i="16"/>
  <c r="N19" i="9"/>
  <c r="O19" i="16"/>
  <c r="U21" i="8"/>
  <c r="P19" i="13"/>
  <c r="O19" i="17"/>
  <c r="H19" i="16"/>
  <c r="O19" i="8"/>
  <c r="P19" i="12"/>
  <c r="U22" i="13"/>
  <c r="L19" i="15"/>
  <c r="O19" i="15"/>
  <c r="H19" i="14"/>
  <c r="I19" i="16"/>
  <c r="J19" i="16"/>
  <c r="U21" i="15"/>
  <c r="G19" i="8"/>
  <c r="G19" i="15"/>
  <c r="G19" i="7"/>
  <c r="K19" i="7"/>
  <c r="L19" i="7"/>
  <c r="L19" i="10"/>
  <c r="J19" i="10"/>
  <c r="M19" i="12"/>
  <c r="L19" i="14"/>
  <c r="K19" i="8"/>
  <c r="K19" i="13"/>
  <c r="J19" i="17"/>
  <c r="K19" i="17"/>
  <c r="U21" i="16"/>
  <c r="M19" i="10"/>
  <c r="F19" i="17"/>
  <c r="U22" i="16"/>
  <c r="U21" i="9"/>
  <c r="J19" i="9"/>
  <c r="N19" i="7"/>
  <c r="O19" i="11"/>
  <c r="U21" i="11"/>
  <c r="K19" i="11"/>
  <c r="F19" i="16"/>
  <c r="K19" i="15"/>
  <c r="U21" i="14"/>
  <c r="I19" i="7"/>
  <c r="L19" i="16"/>
  <c r="O19" i="7"/>
  <c r="H19" i="12"/>
  <c r="G19" i="13"/>
  <c r="J19" i="13"/>
  <c r="G19" i="16"/>
  <c r="M19" i="16"/>
  <c r="J19" i="8"/>
  <c r="I19" i="9"/>
  <c r="G19" i="10"/>
  <c r="G19" i="12"/>
  <c r="L19" i="12"/>
  <c r="N19" i="14"/>
  <c r="U21" i="12"/>
  <c r="U21" i="7"/>
  <c r="N19" i="16"/>
  <c r="I19" i="14"/>
  <c r="J19" i="15"/>
  <c r="U22" i="12"/>
  <c r="U22" i="8"/>
  <c r="P19" i="10"/>
  <c r="I19" i="12"/>
  <c r="J19" i="7"/>
  <c r="K19" i="12"/>
  <c r="M19" i="15"/>
  <c r="U21" i="10"/>
  <c r="G19" i="11"/>
  <c r="N19" i="12"/>
  <c r="O19" i="12"/>
  <c r="G19" i="14"/>
  <c r="H19" i="15"/>
  <c r="J19" i="11"/>
  <c r="O19" i="9"/>
  <c r="U22" i="11"/>
  <c r="N19" i="11"/>
  <c r="U22" i="7"/>
  <c r="U22" i="9"/>
  <c r="P19" i="9"/>
  <c r="U22" i="14"/>
  <c r="U22" i="17"/>
  <c r="U21" i="17"/>
  <c r="N19" i="17"/>
  <c r="H19" i="17"/>
  <c r="U20" i="17"/>
  <c r="J9" i="17"/>
  <c r="U20" i="16"/>
  <c r="H8" i="16"/>
  <c r="J8" i="16" s="1"/>
  <c r="I19" i="15"/>
  <c r="G8" i="15"/>
  <c r="U22" i="15"/>
  <c r="U20" i="15"/>
  <c r="F19" i="15"/>
  <c r="J9" i="15"/>
  <c r="F8" i="15"/>
  <c r="G8" i="14"/>
  <c r="J10" i="14"/>
  <c r="M19" i="14"/>
  <c r="U20" i="14"/>
  <c r="F19" i="14"/>
  <c r="K19" i="14"/>
  <c r="O19" i="14"/>
  <c r="F8" i="14"/>
  <c r="J9" i="14"/>
  <c r="F19" i="13"/>
  <c r="U21" i="13"/>
  <c r="M19" i="13"/>
  <c r="J11" i="13"/>
  <c r="L19" i="13"/>
  <c r="U20" i="13"/>
  <c r="F8" i="13"/>
  <c r="J8" i="13" s="1"/>
  <c r="U20" i="12"/>
  <c r="F19" i="12"/>
  <c r="J9" i="12"/>
  <c r="I19" i="11"/>
  <c r="H19" i="11"/>
  <c r="P19" i="11"/>
  <c r="J9" i="11"/>
  <c r="M19" i="11"/>
  <c r="U20" i="11"/>
  <c r="U20" i="10"/>
  <c r="U22" i="10"/>
  <c r="K19" i="10"/>
  <c r="J9" i="10"/>
  <c r="F8" i="10"/>
  <c r="F19" i="10"/>
  <c r="O19" i="10"/>
  <c r="J9" i="9"/>
  <c r="G19" i="9"/>
  <c r="U20" i="9"/>
  <c r="F19" i="9"/>
  <c r="K19" i="9"/>
  <c r="H19" i="8"/>
  <c r="M19" i="8"/>
  <c r="L19" i="8"/>
  <c r="U20" i="8"/>
  <c r="F19" i="8"/>
  <c r="J9" i="8"/>
  <c r="P19" i="8"/>
  <c r="P19" i="7"/>
  <c r="J9" i="7"/>
  <c r="F8" i="7"/>
  <c r="J8" i="7" s="1"/>
  <c r="H19" i="7"/>
  <c r="U20" i="7"/>
  <c r="F19" i="7"/>
  <c r="A3" i="5"/>
  <c r="J8" i="10" l="1"/>
  <c r="J8" i="17"/>
  <c r="J8" i="12"/>
  <c r="J8" i="9"/>
  <c r="J8" i="8"/>
  <c r="J8" i="14"/>
  <c r="J8" i="15"/>
  <c r="D9" i="6"/>
  <c r="T32" i="8"/>
  <c r="U32" i="8" s="1"/>
  <c r="D11" i="6"/>
  <c r="T32" i="10"/>
  <c r="U32" i="10" s="1"/>
  <c r="D14" i="6"/>
  <c r="T32" i="13"/>
  <c r="U32" i="13" s="1"/>
  <c r="D12" i="6"/>
  <c r="T32" i="11"/>
  <c r="U32" i="11" s="1"/>
  <c r="D13" i="6"/>
  <c r="T32" i="12"/>
  <c r="U32" i="12" s="1"/>
  <c r="D10" i="6"/>
  <c r="T32" i="9"/>
  <c r="U32" i="9" s="1"/>
  <c r="D16" i="6"/>
  <c r="T32" i="15"/>
  <c r="U32" i="15" s="1"/>
  <c r="D18" i="6"/>
  <c r="T32" i="17"/>
  <c r="U32" i="17" s="1"/>
  <c r="D15" i="6"/>
  <c r="T32" i="14"/>
  <c r="U32" i="14" s="1"/>
  <c r="D17" i="6"/>
  <c r="T32" i="16"/>
  <c r="U32" i="16" s="1"/>
  <c r="D8" i="6"/>
  <c r="T32" i="7"/>
  <c r="U32" i="7" s="1"/>
  <c r="U19" i="15"/>
  <c r="U19" i="16"/>
  <c r="D17" i="5" s="1"/>
  <c r="U19" i="12"/>
  <c r="T30" i="12" s="1"/>
  <c r="U30" i="12" s="1"/>
  <c r="U19" i="11"/>
  <c r="T30" i="11" s="1"/>
  <c r="U30" i="11" s="1"/>
  <c r="U19" i="17"/>
  <c r="T30" i="17" s="1"/>
  <c r="U30" i="17" s="1"/>
  <c r="P32" i="17"/>
  <c r="Q32" i="17" s="1"/>
  <c r="R32" i="17"/>
  <c r="S32" i="17" s="1"/>
  <c r="R32" i="16"/>
  <c r="S32" i="16" s="1"/>
  <c r="P32" i="16"/>
  <c r="Q32" i="16" s="1"/>
  <c r="P32" i="15"/>
  <c r="Q32" i="15" s="1"/>
  <c r="R32" i="15"/>
  <c r="S32" i="15" s="1"/>
  <c r="P32" i="14"/>
  <c r="Q32" i="14" s="1"/>
  <c r="R32" i="14"/>
  <c r="S32" i="14" s="1"/>
  <c r="U19" i="14"/>
  <c r="R32" i="13"/>
  <c r="S32" i="13" s="1"/>
  <c r="P32" i="13"/>
  <c r="Q32" i="13" s="1"/>
  <c r="U19" i="13"/>
  <c r="T30" i="13" s="1"/>
  <c r="U30" i="13" s="1"/>
  <c r="P32" i="12"/>
  <c r="Q32" i="12" s="1"/>
  <c r="R32" i="12"/>
  <c r="S32" i="12" s="1"/>
  <c r="P32" i="11"/>
  <c r="Q32" i="11" s="1"/>
  <c r="R32" i="11"/>
  <c r="S32" i="11" s="1"/>
  <c r="U19" i="10"/>
  <c r="D11" i="5" s="1"/>
  <c r="R32" i="10"/>
  <c r="S32" i="10" s="1"/>
  <c r="P32" i="10"/>
  <c r="Q32" i="10" s="1"/>
  <c r="P32" i="9"/>
  <c r="Q32" i="9" s="1"/>
  <c r="R32" i="9"/>
  <c r="S32" i="9" s="1"/>
  <c r="U19" i="9"/>
  <c r="T30" i="9" s="1"/>
  <c r="U30" i="9" s="1"/>
  <c r="P32" i="8"/>
  <c r="Q32" i="8" s="1"/>
  <c r="R32" i="8"/>
  <c r="S32" i="8" s="1"/>
  <c r="U19" i="8"/>
  <c r="U19" i="7"/>
  <c r="T30" i="7" s="1"/>
  <c r="U30" i="7" s="1"/>
  <c r="P32" i="7"/>
  <c r="Q32" i="7" s="1"/>
  <c r="R32" i="7"/>
  <c r="S32" i="7" s="1"/>
  <c r="Q11" i="5" l="1"/>
  <c r="M11" i="5"/>
  <c r="I11" i="5"/>
  <c r="Q17" i="5"/>
  <c r="M17" i="5"/>
  <c r="I17" i="5"/>
  <c r="D12" i="5"/>
  <c r="D16" i="5"/>
  <c r="D13" i="5"/>
  <c r="D14" i="5"/>
  <c r="D15" i="5"/>
  <c r="Q15" i="5" s="1"/>
  <c r="D18" i="5"/>
  <c r="D8" i="5"/>
  <c r="D9" i="5"/>
  <c r="D10" i="5"/>
  <c r="T30" i="14"/>
  <c r="U30" i="14" s="1"/>
  <c r="R30" i="17"/>
  <c r="S30" i="17" s="1"/>
  <c r="R30" i="11"/>
  <c r="S30" i="11" s="1"/>
  <c r="Q15" i="6"/>
  <c r="I15" i="6"/>
  <c r="M15" i="6"/>
  <c r="Q16" i="6"/>
  <c r="M16" i="6"/>
  <c r="I16" i="6"/>
  <c r="Q13" i="6"/>
  <c r="I13" i="6"/>
  <c r="M13" i="6"/>
  <c r="Q14" i="6"/>
  <c r="I14" i="6"/>
  <c r="M14" i="6"/>
  <c r="Q9" i="6"/>
  <c r="I9" i="6"/>
  <c r="M9" i="6"/>
  <c r="P30" i="8"/>
  <c r="Q30" i="8" s="1"/>
  <c r="T30" i="8"/>
  <c r="U30" i="8" s="1"/>
  <c r="R30" i="10"/>
  <c r="S30" i="10" s="1"/>
  <c r="T30" i="10"/>
  <c r="U30" i="10" s="1"/>
  <c r="P30" i="11"/>
  <c r="Q30" i="11" s="1"/>
  <c r="R30" i="16"/>
  <c r="S30" i="16" s="1"/>
  <c r="T30" i="16"/>
  <c r="U30" i="16" s="1"/>
  <c r="R30" i="12"/>
  <c r="S30" i="12" s="1"/>
  <c r="P30" i="15"/>
  <c r="Q30" i="15" s="1"/>
  <c r="T30" i="15"/>
  <c r="U30" i="15" s="1"/>
  <c r="Q17" i="6"/>
  <c r="I17" i="6"/>
  <c r="M17" i="6"/>
  <c r="Q18" i="6"/>
  <c r="M18" i="6"/>
  <c r="I18" i="6"/>
  <c r="Q10" i="6"/>
  <c r="I10" i="6"/>
  <c r="M10" i="6"/>
  <c r="Q12" i="6"/>
  <c r="I12" i="6"/>
  <c r="M12" i="6"/>
  <c r="Q11" i="6"/>
  <c r="M11" i="6"/>
  <c r="I11" i="6"/>
  <c r="Q8" i="6"/>
  <c r="I8" i="6"/>
  <c r="M8" i="6"/>
  <c r="P30" i="12"/>
  <c r="Q30" i="12" s="1"/>
  <c r="R30" i="15"/>
  <c r="S30" i="15" s="1"/>
  <c r="P30" i="16"/>
  <c r="Q30" i="16" s="1"/>
  <c r="P30" i="17"/>
  <c r="Q30" i="17" s="1"/>
  <c r="P30" i="10"/>
  <c r="Q30" i="10" s="1"/>
  <c r="R30" i="13"/>
  <c r="S30" i="13" s="1"/>
  <c r="R30" i="14"/>
  <c r="S30" i="14" s="1"/>
  <c r="P30" i="14"/>
  <c r="Q30" i="14" s="1"/>
  <c r="P30" i="13"/>
  <c r="Q30" i="13" s="1"/>
  <c r="P30" i="9"/>
  <c r="Q30" i="9" s="1"/>
  <c r="R30" i="9"/>
  <c r="S30" i="9" s="1"/>
  <c r="R30" i="8"/>
  <c r="S30" i="8" s="1"/>
  <c r="R30" i="7"/>
  <c r="S30" i="7" s="1"/>
  <c r="P30" i="7"/>
  <c r="Q30" i="7" s="1"/>
  <c r="C21" i="1"/>
  <c r="I10" i="5" l="1"/>
  <c r="Q10" i="5"/>
  <c r="M10" i="5"/>
  <c r="I12" i="5"/>
  <c r="Q12" i="5"/>
  <c r="M12" i="5"/>
  <c r="M15" i="5"/>
  <c r="Q9" i="5"/>
  <c r="M9" i="5"/>
  <c r="I9" i="5"/>
  <c r="M14" i="5"/>
  <c r="I14" i="5"/>
  <c r="Q14" i="5"/>
  <c r="M8" i="5"/>
  <c r="I8" i="5"/>
  <c r="Q8" i="5"/>
  <c r="I13" i="5"/>
  <c r="Q13" i="5"/>
  <c r="M13" i="5"/>
  <c r="I15" i="5"/>
  <c r="Q18" i="5"/>
  <c r="M18" i="5"/>
  <c r="I18" i="5"/>
  <c r="I16" i="5"/>
  <c r="M16" i="5"/>
  <c r="Q16" i="5"/>
  <c r="F17" i="1"/>
  <c r="B30" i="1" l="1"/>
  <c r="J17" i="1"/>
  <c r="J18" i="1" s="1"/>
  <c r="B7" i="6" l="1"/>
  <c r="B7" i="5"/>
  <c r="M17" i="1"/>
  <c r="M18" i="1" s="1"/>
  <c r="N17" i="1"/>
  <c r="N18" i="1" s="1"/>
  <c r="P17" i="1"/>
  <c r="P18" i="1" s="1"/>
  <c r="O17" i="1"/>
  <c r="O18" i="1" s="1"/>
  <c r="Q17" i="1"/>
  <c r="Q18" i="1" s="1"/>
  <c r="R17" i="1"/>
  <c r="R18" i="1" s="1"/>
  <c r="L17" i="1"/>
  <c r="L18" i="1" s="1"/>
  <c r="H17" i="1"/>
  <c r="H18" i="1" s="1"/>
  <c r="I17" i="1"/>
  <c r="I18" i="1" s="1"/>
  <c r="K17" i="1"/>
  <c r="K18" i="1" s="1"/>
  <c r="C22" i="1"/>
  <c r="T17" i="1"/>
  <c r="T18" i="1" s="1"/>
  <c r="S17" i="1"/>
  <c r="S18" i="1" s="1"/>
  <c r="G17" i="1"/>
  <c r="F18" i="1"/>
  <c r="U16" i="1"/>
  <c r="J5" i="1"/>
  <c r="I6" i="1"/>
  <c r="I7" i="1" s="1"/>
  <c r="G6" i="1"/>
  <c r="G7" i="1" s="1"/>
  <c r="H6" i="1"/>
  <c r="H7" i="1" s="1"/>
  <c r="F6" i="1"/>
  <c r="F7" i="1" s="1"/>
  <c r="C9" i="1"/>
  <c r="C10" i="1"/>
  <c r="C11" i="1"/>
  <c r="C8" i="1"/>
  <c r="B19" i="5" l="1"/>
  <c r="B20" i="5" s="1"/>
  <c r="B19" i="6"/>
  <c r="B20" i="6" s="1"/>
  <c r="F20" i="1"/>
  <c r="T19" i="1"/>
  <c r="R19" i="1"/>
  <c r="Q19" i="1"/>
  <c r="S19" i="1"/>
  <c r="J6" i="1"/>
  <c r="J7" i="1"/>
  <c r="I9" i="1"/>
  <c r="U17" i="1"/>
  <c r="G18" i="1"/>
  <c r="F10" i="1"/>
  <c r="F11" i="1"/>
  <c r="P20" i="1" l="1"/>
  <c r="J20" i="1"/>
  <c r="M22" i="1"/>
  <c r="J22" i="1"/>
  <c r="L21" i="1"/>
  <c r="J21" i="1"/>
  <c r="G22" i="1"/>
  <c r="M20" i="1"/>
  <c r="M21" i="1"/>
  <c r="N21" i="1"/>
  <c r="H22" i="1"/>
  <c r="N22" i="1"/>
  <c r="N20" i="1"/>
  <c r="O20" i="1"/>
  <c r="P22" i="1"/>
  <c r="P21" i="1"/>
  <c r="O21" i="1"/>
  <c r="O22" i="1"/>
  <c r="L20" i="1"/>
  <c r="L22" i="1"/>
  <c r="H9" i="1"/>
  <c r="K21" i="1"/>
  <c r="I21" i="1"/>
  <c r="I20" i="1"/>
  <c r="H21" i="1"/>
  <c r="I22" i="1"/>
  <c r="K22" i="1"/>
  <c r="H20" i="1"/>
  <c r="K20" i="1"/>
  <c r="G20" i="1"/>
  <c r="F22" i="1"/>
  <c r="F21" i="1"/>
  <c r="F9" i="1"/>
  <c r="F8" i="1" s="1"/>
  <c r="G9" i="1"/>
  <c r="H10" i="1"/>
  <c r="G10" i="1"/>
  <c r="H11" i="1"/>
  <c r="U18" i="1"/>
  <c r="I11" i="1"/>
  <c r="G11" i="1"/>
  <c r="G21" i="1"/>
  <c r="I10" i="1"/>
  <c r="F19" i="1" l="1"/>
  <c r="J19" i="1"/>
  <c r="M19" i="1"/>
  <c r="H19" i="1"/>
  <c r="N19" i="1"/>
  <c r="P19" i="1"/>
  <c r="O19" i="1"/>
  <c r="L19" i="1"/>
  <c r="I19" i="1"/>
  <c r="K19" i="1"/>
  <c r="J11" i="1"/>
  <c r="U22" i="1"/>
  <c r="U20" i="1"/>
  <c r="H8" i="1"/>
  <c r="J9" i="1"/>
  <c r="G19" i="1"/>
  <c r="I8" i="1"/>
  <c r="J10" i="1"/>
  <c r="U21" i="1"/>
  <c r="G8" i="1"/>
  <c r="T32" i="1" l="1"/>
  <c r="U32" i="1" s="1"/>
  <c r="R32" i="1"/>
  <c r="S32" i="1" s="1"/>
  <c r="D7" i="6"/>
  <c r="P32" i="1"/>
  <c r="Q32" i="1" s="1"/>
  <c r="U19" i="1"/>
  <c r="J8" i="1"/>
  <c r="R30" i="1" l="1"/>
  <c r="S30" i="1" s="1"/>
  <c r="T30" i="1"/>
  <c r="U30" i="1" s="1"/>
  <c r="D7" i="5"/>
  <c r="M7" i="6"/>
  <c r="M19" i="6" s="1"/>
  <c r="I7" i="6"/>
  <c r="I19" i="6" s="1"/>
  <c r="Q7" i="6"/>
  <c r="Q19" i="6" s="1"/>
  <c r="D19" i="6"/>
  <c r="D20" i="6" s="1"/>
  <c r="G20" i="6"/>
  <c r="O20" i="6"/>
  <c r="K20" i="6"/>
  <c r="P30" i="1"/>
  <c r="Q30" i="1" s="1"/>
  <c r="D19" i="5" l="1"/>
  <c r="D20" i="5" s="1"/>
  <c r="Q7" i="5"/>
  <c r="Q19" i="5" s="1"/>
  <c r="M7" i="5"/>
  <c r="M19" i="5" s="1"/>
  <c r="I7" i="5"/>
  <c r="I19" i="5" s="1"/>
  <c r="G20" i="5"/>
  <c r="O20" i="5"/>
  <c r="K20" i="5"/>
  <c r="Q20" i="6"/>
  <c r="M20" i="6"/>
  <c r="I20" i="6"/>
  <c r="Q20" i="5" l="1"/>
  <c r="M20" i="5"/>
  <c r="I20" i="5"/>
</calcChain>
</file>

<file path=xl/comments1.xml><?xml version="1.0" encoding="utf-8"?>
<comments xmlns="http://schemas.openxmlformats.org/spreadsheetml/2006/main">
  <authors>
    <author>FINE_User</author>
  </authors>
  <commentList>
    <comment ref="C47" authorId="0" shapeId="0">
      <text>
        <r>
          <rPr>
            <b/>
            <sz val="12"/>
            <color indexed="81"/>
            <rFont val="MS P ゴシック"/>
            <family val="3"/>
            <charset val="128"/>
          </rPr>
          <t>施設で主食を提供した人数を入力</t>
        </r>
      </text>
    </comment>
    <comment ref="D48" authorId="0" shapeId="0">
      <text>
        <r>
          <rPr>
            <b/>
            <sz val="12"/>
            <color indexed="81"/>
            <rFont val="MS P ゴシック"/>
            <family val="3"/>
            <charset val="128"/>
          </rPr>
          <t>状況に応じて計算式の倍率を変更してください。</t>
        </r>
      </text>
    </comment>
    <comment ref="C49"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58" authorId="0" shapeId="0">
      <text>
        <r>
          <rPr>
            <b/>
            <sz val="12"/>
            <color indexed="81"/>
            <rFont val="MS P ゴシック"/>
            <family val="3"/>
            <charset val="128"/>
          </rPr>
          <t>施設で主食を提供した人数を入力</t>
        </r>
      </text>
    </comment>
    <comment ref="D59" authorId="0" shapeId="0">
      <text>
        <r>
          <rPr>
            <b/>
            <sz val="12"/>
            <color indexed="81"/>
            <rFont val="MS P ゴシック"/>
            <family val="3"/>
            <charset val="128"/>
          </rPr>
          <t>状況に応じて計算式の倍率を変更してください。</t>
        </r>
      </text>
    </comment>
    <comment ref="C60"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F67" authorId="0" shapeId="0">
      <text>
        <r>
          <rPr>
            <b/>
            <sz val="12"/>
            <color indexed="81"/>
            <rFont val="MS P ゴシック"/>
            <family val="3"/>
            <charset val="128"/>
          </rPr>
          <t>施設で主食を提供した人数を入力</t>
        </r>
      </text>
    </comment>
  </commentList>
</comments>
</file>

<file path=xl/comments10.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11.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12.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13.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2.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3.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4.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5.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6.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7.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8.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comments9.xml><?xml version="1.0" encoding="utf-8"?>
<comments xmlns="http://schemas.openxmlformats.org/spreadsheetml/2006/main">
  <authors>
    <author>FINE_User</author>
  </authors>
  <commentList>
    <comment ref="B9" authorId="0" shapeId="0">
      <text>
        <r>
          <rPr>
            <b/>
            <sz val="12"/>
            <color indexed="81"/>
            <rFont val="MS P ゴシック"/>
            <family val="3"/>
            <charset val="128"/>
          </rPr>
          <t>施設で主食を提供した人数を入力</t>
        </r>
      </text>
    </comment>
    <comment ref="C10" authorId="0" shapeId="0">
      <text>
        <r>
          <rPr>
            <b/>
            <sz val="12"/>
            <color indexed="81"/>
            <rFont val="MS P ゴシック"/>
            <family val="3"/>
            <charset val="128"/>
          </rPr>
          <t>状況に応じて計算式の倍率を変更してください。</t>
        </r>
      </text>
    </comment>
    <comment ref="B11" authorId="0" shapeId="0">
      <text>
        <r>
          <rPr>
            <b/>
            <sz val="12"/>
            <color indexed="81"/>
            <rFont val="MS P ゴシック"/>
            <family val="3"/>
            <charset val="128"/>
          </rPr>
          <t xml:space="preserve">施設で主食を提供した人数を入力する
</t>
        </r>
        <r>
          <rPr>
            <b/>
            <sz val="12"/>
            <color indexed="10"/>
            <rFont val="MS P ゴシック"/>
            <family val="3"/>
            <charset val="128"/>
          </rPr>
          <t>※↓↓↓提供量も忘れずに入力を</t>
        </r>
      </text>
    </comment>
    <comment ref="C21" authorId="0" shapeId="0">
      <text>
        <r>
          <rPr>
            <b/>
            <sz val="12"/>
            <color indexed="81"/>
            <rFont val="MS P ゴシック"/>
            <family val="3"/>
            <charset val="128"/>
          </rPr>
          <t>状況に応じて計算式の倍率を変更してください。</t>
        </r>
      </text>
    </comment>
    <comment ref="B22" authorId="0" shapeId="0">
      <text>
        <r>
          <rPr>
            <b/>
            <sz val="12"/>
            <color indexed="81"/>
            <rFont val="MS P ゴシック"/>
            <family val="3"/>
            <charset val="128"/>
          </rPr>
          <t xml:space="preserve">施設で副食を提供した人数を入力する
</t>
        </r>
        <r>
          <rPr>
            <b/>
            <sz val="12"/>
            <color indexed="10"/>
            <rFont val="MS P ゴシック"/>
            <family val="3"/>
            <charset val="128"/>
          </rPr>
          <t>※↓↓↓提供量も忘れずに入力を</t>
        </r>
      </text>
    </comment>
  </commentList>
</comments>
</file>

<file path=xl/sharedStrings.xml><?xml version="1.0" encoding="utf-8"?>
<sst xmlns="http://schemas.openxmlformats.org/spreadsheetml/2006/main" count="1485" uniqueCount="199">
  <si>
    <t>３歳未満児</t>
    <rPh sb="1" eb="2">
      <t>サイ</t>
    </rPh>
    <rPh sb="2" eb="4">
      <t>ミマン</t>
    </rPh>
    <rPh sb="4" eb="5">
      <t>ジ</t>
    </rPh>
    <phoneticPr fontId="4"/>
  </si>
  <si>
    <t>３歳以上児</t>
    <rPh sb="1" eb="2">
      <t>サイ</t>
    </rPh>
    <rPh sb="2" eb="4">
      <t>イジョウ</t>
    </rPh>
    <rPh sb="4" eb="5">
      <t>ジ</t>
    </rPh>
    <phoneticPr fontId="4"/>
  </si>
  <si>
    <t>☆</t>
    <phoneticPr fontId="4"/>
  </si>
  <si>
    <t>職員</t>
    <rPh sb="0" eb="1">
      <t>ショク</t>
    </rPh>
    <rPh sb="1" eb="2">
      <t>イン</t>
    </rPh>
    <phoneticPr fontId="4"/>
  </si>
  <si>
    <t>（※職員の提供量は３歳以上児の</t>
    <rPh sb="2" eb="3">
      <t>ショク</t>
    </rPh>
    <rPh sb="3" eb="4">
      <t>イン</t>
    </rPh>
    <rPh sb="5" eb="7">
      <t>テイキョウ</t>
    </rPh>
    <rPh sb="7" eb="8">
      <t>リョウ</t>
    </rPh>
    <rPh sb="10" eb="11">
      <t>サイ</t>
    </rPh>
    <rPh sb="11" eb="13">
      <t>イジョウ</t>
    </rPh>
    <rPh sb="13" eb="14">
      <t>ジ</t>
    </rPh>
    <phoneticPr fontId="4"/>
  </si>
  <si>
    <t>倍）</t>
    <rPh sb="0" eb="1">
      <t>バイ</t>
    </rPh>
    <phoneticPr fontId="4"/>
  </si>
  <si>
    <t>業者名</t>
    <rPh sb="0" eb="2">
      <t>ギョウシャ</t>
    </rPh>
    <rPh sb="2" eb="3">
      <t>メイ</t>
    </rPh>
    <phoneticPr fontId="4"/>
  </si>
  <si>
    <t>発注率
換算人数</t>
    <rPh sb="0" eb="2">
      <t>ハッチュウ</t>
    </rPh>
    <rPh sb="2" eb="3">
      <t>リツ</t>
    </rPh>
    <rPh sb="4" eb="6">
      <t>カンザン</t>
    </rPh>
    <rPh sb="6" eb="8">
      <t>ニンズウ</t>
    </rPh>
    <phoneticPr fontId="4"/>
  </si>
  <si>
    <t>按分比率</t>
    <rPh sb="0" eb="2">
      <t>アンブン</t>
    </rPh>
    <rPh sb="2" eb="4">
      <t>ヒリツ</t>
    </rPh>
    <phoneticPr fontId="4"/>
  </si>
  <si>
    <t>総合計</t>
    <rPh sb="0" eb="1">
      <t>ソウ</t>
    </rPh>
    <rPh sb="1" eb="3">
      <t>ゴウケイ</t>
    </rPh>
    <phoneticPr fontId="4"/>
  </si>
  <si>
    <t>金額</t>
    <rPh sb="0" eb="2">
      <t>キンガク</t>
    </rPh>
    <phoneticPr fontId="4"/>
  </si>
  <si>
    <t>合計金額</t>
    <rPh sb="0" eb="2">
      <t>ゴウケイ</t>
    </rPh>
    <rPh sb="2" eb="4">
      <t>キンガク</t>
    </rPh>
    <phoneticPr fontId="4"/>
  </si>
  <si>
    <t>消費税(8%)</t>
    <rPh sb="0" eb="3">
      <t>ショウヒゼイ</t>
    </rPh>
    <phoneticPr fontId="4"/>
  </si>
  <si>
    <t>＜主食提供に係る給食費を入力する際の注意事項＞</t>
    <rPh sb="1" eb="3">
      <t>シュショク</t>
    </rPh>
    <rPh sb="3" eb="5">
      <t>テイキョウ</t>
    </rPh>
    <rPh sb="6" eb="7">
      <t>カカ</t>
    </rPh>
    <rPh sb="8" eb="11">
      <t>キュウショクヒ</t>
    </rPh>
    <rPh sb="12" eb="14">
      <t>ニュウリョク</t>
    </rPh>
    <rPh sb="16" eb="17">
      <t>サイ</t>
    </rPh>
    <rPh sb="18" eb="20">
      <t>チュウイ</t>
    </rPh>
    <rPh sb="20" eb="22">
      <t>ジコウ</t>
    </rPh>
    <phoneticPr fontId="4"/>
  </si>
  <si>
    <r>
      <rPr>
        <sz val="16"/>
        <color rgb="FFFF0000"/>
        <rFont val="HGS創英角ｺﾞｼｯｸUB"/>
        <family val="3"/>
        <charset val="128"/>
      </rPr>
      <t>主食</t>
    </r>
    <r>
      <rPr>
        <sz val="14"/>
        <color theme="1"/>
        <rFont val="ＭＳ Ｐゴシック"/>
        <family val="3"/>
        <charset val="128"/>
      </rPr>
      <t>の提供に係る食品購入額</t>
    </r>
    <rPh sb="0" eb="2">
      <t>シュショク</t>
    </rPh>
    <rPh sb="3" eb="5">
      <t>テイキョウ</t>
    </rPh>
    <rPh sb="6" eb="7">
      <t>カカ</t>
    </rPh>
    <rPh sb="8" eb="10">
      <t>ショクヒン</t>
    </rPh>
    <rPh sb="10" eb="12">
      <t>コウニュウ</t>
    </rPh>
    <rPh sb="12" eb="13">
      <t>ガク</t>
    </rPh>
    <phoneticPr fontId="4"/>
  </si>
  <si>
    <t>未満児汁</t>
    <rPh sb="0" eb="2">
      <t>ミマン</t>
    </rPh>
    <rPh sb="2" eb="3">
      <t>ジ</t>
    </rPh>
    <rPh sb="3" eb="4">
      <t>シル</t>
    </rPh>
    <phoneticPr fontId="4"/>
  </si>
  <si>
    <t>粉ミルク</t>
    <rPh sb="0" eb="1">
      <t>コナ</t>
    </rPh>
    <phoneticPr fontId="4"/>
  </si>
  <si>
    <r>
      <rPr>
        <sz val="11"/>
        <color theme="1"/>
        <rFont val="ＭＳ Ｐゴシック"/>
        <family val="3"/>
        <charset val="128"/>
      </rPr>
      <t>未満児10時</t>
    </r>
    <r>
      <rPr>
        <sz val="12"/>
        <color theme="1"/>
        <rFont val="ＭＳ Ｐゴシック"/>
        <family val="3"/>
        <charset val="128"/>
      </rPr>
      <t xml:space="preserve">
牛乳</t>
    </r>
    <rPh sb="0" eb="2">
      <t>ミマン</t>
    </rPh>
    <rPh sb="2" eb="3">
      <t>ジ</t>
    </rPh>
    <rPh sb="5" eb="6">
      <t>ジ</t>
    </rPh>
    <rPh sb="7" eb="9">
      <t>ギュウニュウ</t>
    </rPh>
    <phoneticPr fontId="4"/>
  </si>
  <si>
    <r>
      <rPr>
        <sz val="11"/>
        <color theme="1"/>
        <rFont val="ＭＳ Ｐゴシック"/>
        <family val="3"/>
        <charset val="128"/>
      </rPr>
      <t>未満児10時</t>
    </r>
    <r>
      <rPr>
        <sz val="12"/>
        <color theme="1"/>
        <rFont val="ＭＳ Ｐゴシック"/>
        <family val="3"/>
        <charset val="128"/>
      </rPr>
      <t xml:space="preserve">
おやつ</t>
    </r>
    <rPh sb="0" eb="2">
      <t>ミマン</t>
    </rPh>
    <rPh sb="2" eb="3">
      <t>ジ</t>
    </rPh>
    <rPh sb="5" eb="6">
      <t>ジ</t>
    </rPh>
    <phoneticPr fontId="4"/>
  </si>
  <si>
    <t>スキム
ミルク</t>
    <phoneticPr fontId="4"/>
  </si>
  <si>
    <t>・めん類については，施設の状況に応じて主食または副食のいずれかに計上する。</t>
    <rPh sb="3" eb="4">
      <t>ルイ</t>
    </rPh>
    <rPh sb="10" eb="12">
      <t>シセツ</t>
    </rPh>
    <rPh sb="13" eb="15">
      <t>ジョウキョウ</t>
    </rPh>
    <rPh sb="16" eb="17">
      <t>オウ</t>
    </rPh>
    <rPh sb="19" eb="21">
      <t>シュショク</t>
    </rPh>
    <rPh sb="24" eb="26">
      <t>フクショク</t>
    </rPh>
    <rPh sb="32" eb="34">
      <t>ケイジョウ</t>
    </rPh>
    <phoneticPr fontId="4"/>
  </si>
  <si>
    <t>・施設で主食を準備し，提供した人数のみ入力する（家庭から主食を持参した場合の人数を含めない。）</t>
    <rPh sb="1" eb="3">
      <t>シセツ</t>
    </rPh>
    <rPh sb="4" eb="6">
      <t>シュショク</t>
    </rPh>
    <rPh sb="7" eb="9">
      <t>ジュンビ</t>
    </rPh>
    <rPh sb="11" eb="13">
      <t>テイキョウ</t>
    </rPh>
    <rPh sb="15" eb="17">
      <t>ニンズウ</t>
    </rPh>
    <rPh sb="19" eb="21">
      <t>ニュウリョク</t>
    </rPh>
    <rPh sb="24" eb="26">
      <t>カテイ</t>
    </rPh>
    <rPh sb="28" eb="30">
      <t>シュショク</t>
    </rPh>
    <rPh sb="31" eb="33">
      <t>ジサン</t>
    </rPh>
    <rPh sb="35" eb="37">
      <t>バアイ</t>
    </rPh>
    <rPh sb="38" eb="40">
      <t>ニンズウ</t>
    </rPh>
    <rPh sb="39" eb="40">
      <t>ショクニン</t>
    </rPh>
    <rPh sb="41" eb="42">
      <t>フク</t>
    </rPh>
    <phoneticPr fontId="4"/>
  </si>
  <si>
    <r>
      <t>・おやつとして提供したパンや米は</t>
    </r>
    <r>
      <rPr>
        <u/>
        <sz val="12"/>
        <color theme="1"/>
        <rFont val="HGS創英角ｺﾞｼｯｸUB"/>
        <family val="3"/>
        <charset val="128"/>
      </rPr>
      <t>副食に</t>
    </r>
    <r>
      <rPr>
        <sz val="12"/>
        <color theme="1"/>
        <rFont val="ＭＳ Ｐゴシック"/>
        <family val="3"/>
        <charset val="128"/>
      </rPr>
      <t>計上する。（主食には計上しない。）</t>
    </r>
    <rPh sb="7" eb="9">
      <t>テイキョウ</t>
    </rPh>
    <rPh sb="14" eb="15">
      <t>コメ</t>
    </rPh>
    <rPh sb="16" eb="18">
      <t>フクショク</t>
    </rPh>
    <rPh sb="19" eb="21">
      <t>ケイジョウ</t>
    </rPh>
    <rPh sb="25" eb="27">
      <t>シュショク</t>
    </rPh>
    <rPh sb="29" eb="31">
      <t>ケイジョウ</t>
    </rPh>
    <phoneticPr fontId="4"/>
  </si>
  <si>
    <r>
      <rPr>
        <sz val="16"/>
        <color rgb="FFFF0000"/>
        <rFont val="HGS創英角ｺﾞｼｯｸUB"/>
        <family val="3"/>
        <charset val="128"/>
      </rPr>
      <t>副食（おやつ・ミルクを含む）</t>
    </r>
    <r>
      <rPr>
        <sz val="14"/>
        <color theme="1"/>
        <rFont val="ＭＳ Ｐゴシック"/>
        <family val="3"/>
        <charset val="128"/>
      </rPr>
      <t>の提供に係る食品購入額</t>
    </r>
    <rPh sb="0" eb="2">
      <t>フクショク</t>
    </rPh>
    <rPh sb="11" eb="12">
      <t>フク</t>
    </rPh>
    <rPh sb="15" eb="17">
      <t>テイキョウ</t>
    </rPh>
    <rPh sb="18" eb="19">
      <t>カカ</t>
    </rPh>
    <rPh sb="20" eb="22">
      <t>ショクヒン</t>
    </rPh>
    <rPh sb="22" eb="24">
      <t>コウニュウ</t>
    </rPh>
    <rPh sb="24" eb="25">
      <t>ガク</t>
    </rPh>
    <phoneticPr fontId="4"/>
  </si>
  <si>
    <t>◆ 主 食 費</t>
    <rPh sb="2" eb="3">
      <t>オモ</t>
    </rPh>
    <rPh sb="4" eb="5">
      <t>ショク</t>
    </rPh>
    <rPh sb="6" eb="7">
      <t>ヒ</t>
    </rPh>
    <phoneticPr fontId="4"/>
  </si>
  <si>
    <t>◆ 副 食 費</t>
    <rPh sb="2" eb="3">
      <t>フク</t>
    </rPh>
    <rPh sb="4" eb="5">
      <t>ショク</t>
    </rPh>
    <rPh sb="6" eb="7">
      <t>ヒ</t>
    </rPh>
    <phoneticPr fontId="4"/>
  </si>
  <si>
    <t>◆ 一人当たりの給食費</t>
    <rPh sb="2" eb="4">
      <t>ヒトリ</t>
    </rPh>
    <rPh sb="4" eb="5">
      <t>ア</t>
    </rPh>
    <rPh sb="8" eb="11">
      <t>キュウショクヒ</t>
    </rPh>
    <phoneticPr fontId="4"/>
  </si>
  <si>
    <t>３歳未満児</t>
    <rPh sb="1" eb="2">
      <t>サイ</t>
    </rPh>
    <rPh sb="2" eb="4">
      <t>ミマン</t>
    </rPh>
    <rPh sb="4" eb="5">
      <t>ジ</t>
    </rPh>
    <phoneticPr fontId="4"/>
  </si>
  <si>
    <t>３歳以上児</t>
    <rPh sb="1" eb="2">
      <t>サイ</t>
    </rPh>
    <rPh sb="2" eb="4">
      <t>イジョウ</t>
    </rPh>
    <rPh sb="4" eb="5">
      <t>ジ</t>
    </rPh>
    <phoneticPr fontId="4"/>
  </si>
  <si>
    <t>■ 給食提供日数</t>
    <rPh sb="2" eb="4">
      <t>キュウショク</t>
    </rPh>
    <rPh sb="4" eb="6">
      <t>テイキョウ</t>
    </rPh>
    <rPh sb="6" eb="7">
      <t>ニチ</t>
    </rPh>
    <rPh sb="7" eb="8">
      <t>スウ</t>
    </rPh>
    <phoneticPr fontId="4"/>
  </si>
  <si>
    <t>土曜日</t>
    <rPh sb="0" eb="3">
      <t>ドヨウビ</t>
    </rPh>
    <phoneticPr fontId="4"/>
  </si>
  <si>
    <t>平　日</t>
    <rPh sb="0" eb="1">
      <t>ヒラ</t>
    </rPh>
    <rPh sb="2" eb="3">
      <t>ニチ</t>
    </rPh>
    <phoneticPr fontId="4"/>
  </si>
  <si>
    <t>月　計</t>
    <rPh sb="0" eb="1">
      <t>ツキ</t>
    </rPh>
    <rPh sb="2" eb="3">
      <t>ケイ</t>
    </rPh>
    <phoneticPr fontId="4"/>
  </si>
  <si>
    <t>■ 発注（予定）人数</t>
    <rPh sb="2" eb="4">
      <t>ハッチュウ</t>
    </rPh>
    <rPh sb="5" eb="7">
      <t>ヨテイ</t>
    </rPh>
    <rPh sb="8" eb="10">
      <t>ニンズウ</t>
    </rPh>
    <phoneticPr fontId="4"/>
  </si>
  <si>
    <t>３歳
未満児</t>
    <rPh sb="1" eb="2">
      <t>サイ</t>
    </rPh>
    <rPh sb="3" eb="5">
      <t>ミマン</t>
    </rPh>
    <rPh sb="5" eb="6">
      <t>ジ</t>
    </rPh>
    <phoneticPr fontId="4"/>
  </si>
  <si>
    <t>３歳
以上児</t>
    <rPh sb="1" eb="2">
      <t>サイ</t>
    </rPh>
    <rPh sb="3" eb="5">
      <t>イジョウ</t>
    </rPh>
    <rPh sb="5" eb="6">
      <t>ジ</t>
    </rPh>
    <phoneticPr fontId="4"/>
  </si>
  <si>
    <t>■ 入所児童の延総人数</t>
    <rPh sb="2" eb="4">
      <t>ニュウショ</t>
    </rPh>
    <rPh sb="4" eb="6">
      <t>ジドウ</t>
    </rPh>
    <rPh sb="7" eb="8">
      <t>ノ</t>
    </rPh>
    <rPh sb="8" eb="9">
      <t>ソウ</t>
    </rPh>
    <rPh sb="9" eb="11">
      <t>ニンズウ</t>
    </rPh>
    <phoneticPr fontId="4"/>
  </si>
  <si>
    <t>発注人数
／月
（人）</t>
    <rPh sb="0" eb="2">
      <t>ハッチュウ</t>
    </rPh>
    <rPh sb="2" eb="4">
      <t>ニンズウ</t>
    </rPh>
    <rPh sb="6" eb="7">
      <t>ツキ</t>
    </rPh>
    <rPh sb="9" eb="10">
      <t>ニン</t>
    </rPh>
    <phoneticPr fontId="4"/>
  </si>
  <si>
    <t>発注人数
／日
（人）</t>
    <rPh sb="0" eb="2">
      <t>ハッチュウ</t>
    </rPh>
    <rPh sb="2" eb="4">
      <t>ニンズウ</t>
    </rPh>
    <rPh sb="6" eb="7">
      <t>ニチ</t>
    </rPh>
    <rPh sb="9" eb="10">
      <t>ニン</t>
    </rPh>
    <phoneticPr fontId="4"/>
  </si>
  <si>
    <t>発注（予定）人数</t>
    <rPh sb="0" eb="2">
      <t>ハッチュウ</t>
    </rPh>
    <rPh sb="3" eb="5">
      <t>ヨテイ</t>
    </rPh>
    <rPh sb="6" eb="8">
      <t>ニンズウ</t>
    </rPh>
    <phoneticPr fontId="4"/>
  </si>
  <si>
    <t>給食提供人数</t>
    <rPh sb="0" eb="2">
      <t>キュウショク</t>
    </rPh>
    <rPh sb="2" eb="4">
      <t>テイキョウ</t>
    </rPh>
    <rPh sb="4" eb="6">
      <t>ニンズウ</t>
    </rPh>
    <phoneticPr fontId="4"/>
  </si>
  <si>
    <r>
      <t>３歳未満児　</t>
    </r>
    <r>
      <rPr>
        <u/>
        <sz val="14"/>
        <color theme="1"/>
        <rFont val="ＭＳ Ｐゴシック"/>
        <family val="3"/>
        <charset val="128"/>
      </rPr>
      <t>（主食＋副食）</t>
    </r>
    <rPh sb="1" eb="2">
      <t>サイ</t>
    </rPh>
    <rPh sb="2" eb="4">
      <t>ミマン</t>
    </rPh>
    <rPh sb="4" eb="5">
      <t>ジ</t>
    </rPh>
    <rPh sb="7" eb="9">
      <t>シュショク</t>
    </rPh>
    <rPh sb="10" eb="12">
      <t>フクショク</t>
    </rPh>
    <phoneticPr fontId="4"/>
  </si>
  <si>
    <r>
      <t xml:space="preserve">１カ月の
</t>
    </r>
    <r>
      <rPr>
        <sz val="14"/>
        <color rgb="FFFF0000"/>
        <rFont val="HGS創英角ｺﾞｼｯｸUB"/>
        <family val="3"/>
        <charset val="128"/>
      </rPr>
      <t>主食</t>
    </r>
    <r>
      <rPr>
        <sz val="14"/>
        <color theme="1"/>
        <rFont val="HGS創英角ｺﾞｼｯｸUB"/>
        <family val="3"/>
        <charset val="128"/>
      </rPr>
      <t>の</t>
    </r>
    <r>
      <rPr>
        <sz val="14"/>
        <color theme="1"/>
        <rFont val="ＭＳ Ｐゴシック"/>
        <family val="3"/>
        <charset val="128"/>
      </rPr>
      <t xml:space="preserve">
提供人数</t>
    </r>
    <rPh sb="2" eb="3">
      <t>ゲツ</t>
    </rPh>
    <rPh sb="5" eb="7">
      <t>シュショク</t>
    </rPh>
    <rPh sb="9" eb="11">
      <t>テイキョウ</t>
    </rPh>
    <rPh sb="11" eb="13">
      <t>ニンズウ</t>
    </rPh>
    <phoneticPr fontId="4"/>
  </si>
  <si>
    <r>
      <t xml:space="preserve">１カ月の
</t>
    </r>
    <r>
      <rPr>
        <sz val="14"/>
        <color rgb="FFFF0000"/>
        <rFont val="HGS創英角ｺﾞｼｯｸUB"/>
        <family val="3"/>
        <charset val="128"/>
      </rPr>
      <t>副食</t>
    </r>
    <r>
      <rPr>
        <sz val="14"/>
        <color theme="1"/>
        <rFont val="HGS創英角ｺﾞｼｯｸUB"/>
        <family val="3"/>
        <charset val="128"/>
      </rPr>
      <t>の</t>
    </r>
    <r>
      <rPr>
        <sz val="14"/>
        <color theme="1"/>
        <rFont val="ＭＳ Ｐゴシック"/>
        <family val="3"/>
        <charset val="128"/>
      </rPr>
      <t xml:space="preserve">
提供人数</t>
    </r>
    <rPh sb="2" eb="3">
      <t>ゲツ</t>
    </rPh>
    <rPh sb="5" eb="7">
      <t>フクショク</t>
    </rPh>
    <rPh sb="9" eb="11">
      <t>テイキョウ</t>
    </rPh>
    <rPh sb="11" eb="13">
      <t>ニンズウ</t>
    </rPh>
    <phoneticPr fontId="4"/>
  </si>
  <si>
    <r>
      <t>３歳以上児　</t>
    </r>
    <r>
      <rPr>
        <u/>
        <sz val="14"/>
        <color theme="1"/>
        <rFont val="ＭＳ Ｐゴシック"/>
        <family val="3"/>
        <charset val="128"/>
      </rPr>
      <t>（副食のみ）</t>
    </r>
    <rPh sb="1" eb="2">
      <t>サイ</t>
    </rPh>
    <rPh sb="2" eb="4">
      <t>イジョウ</t>
    </rPh>
    <rPh sb="4" eb="5">
      <t>ジ</t>
    </rPh>
    <rPh sb="7" eb="9">
      <t>フクショク</t>
    </rPh>
    <phoneticPr fontId="4"/>
  </si>
  <si>
    <t>入所児童の
延総人数</t>
    <rPh sb="0" eb="2">
      <t>ニュウショ</t>
    </rPh>
    <rPh sb="2" eb="4">
      <t>ジドウ</t>
    </rPh>
    <rPh sb="6" eb="7">
      <t>ノ</t>
    </rPh>
    <rPh sb="7" eb="8">
      <t>ソウ</t>
    </rPh>
    <rPh sb="8" eb="10">
      <t>ニンズウ</t>
    </rPh>
    <phoneticPr fontId="4"/>
  </si>
  <si>
    <t>【日額】
一人１日
あたり
（円/日）</t>
    <rPh sb="1" eb="3">
      <t>ニチガク</t>
    </rPh>
    <rPh sb="5" eb="7">
      <t>ヒトリ</t>
    </rPh>
    <rPh sb="8" eb="9">
      <t>ニチ</t>
    </rPh>
    <rPh sb="15" eb="16">
      <t>エン</t>
    </rPh>
    <rPh sb="17" eb="18">
      <t>ニチ</t>
    </rPh>
    <phoneticPr fontId="4"/>
  </si>
  <si>
    <t>【月額】
一人１月
あたり
（円/月）</t>
    <rPh sb="1" eb="2">
      <t>ツキ</t>
    </rPh>
    <rPh sb="2" eb="3">
      <t>ガク</t>
    </rPh>
    <rPh sb="5" eb="7">
      <t>ヒトリ</t>
    </rPh>
    <rPh sb="8" eb="9">
      <t>ツキ</t>
    </rPh>
    <rPh sb="15" eb="16">
      <t>エン</t>
    </rPh>
    <rPh sb="17" eb="18">
      <t>ツキ</t>
    </rPh>
    <phoneticPr fontId="4"/>
  </si>
  <si>
    <t>延総人数／月　　（人）</t>
    <rPh sb="0" eb="1">
      <t>ノ</t>
    </rPh>
    <rPh sb="1" eb="2">
      <t>ソウ</t>
    </rPh>
    <rPh sb="2" eb="4">
      <t>ニンズウ</t>
    </rPh>
    <rPh sb="5" eb="6">
      <t>ツキ</t>
    </rPh>
    <rPh sb="9" eb="10">
      <t>ニン</t>
    </rPh>
    <phoneticPr fontId="4"/>
  </si>
  <si>
    <t>給食提供日数　（日）</t>
    <rPh sb="0" eb="2">
      <t>キュウショク</t>
    </rPh>
    <rPh sb="2" eb="4">
      <t>テイキョウ</t>
    </rPh>
    <rPh sb="4" eb="6">
      <t>ニッスウ</t>
    </rPh>
    <rPh sb="8" eb="9">
      <t>ニチ</t>
    </rPh>
    <rPh sb="9" eb="10">
      <t>タンジツ</t>
    </rPh>
    <phoneticPr fontId="4"/>
  </si>
  <si>
    <t>■ 一人当たりの給食費（日額・月額）</t>
    <rPh sb="2" eb="4">
      <t>ヒトリ</t>
    </rPh>
    <rPh sb="4" eb="5">
      <t>ア</t>
    </rPh>
    <rPh sb="8" eb="11">
      <t>キュウショクヒ</t>
    </rPh>
    <rPh sb="12" eb="14">
      <t>ニチガク</t>
    </rPh>
    <rPh sb="15" eb="17">
      <t>ゲツガク</t>
    </rPh>
    <phoneticPr fontId="4"/>
  </si>
  <si>
    <t>１月</t>
  </si>
  <si>
    <t>☆印には一時保育児などに提供した人数を入力し，必要に応じて倍率を変更する</t>
    <rPh sb="1" eb="2">
      <t>シルシ</t>
    </rPh>
    <rPh sb="6" eb="8">
      <t>ホイク</t>
    </rPh>
    <rPh sb="8" eb="9">
      <t>ジ</t>
    </rPh>
    <phoneticPr fontId="4"/>
  </si>
  <si>
    <t>発注（予定）人数</t>
    <rPh sb="0" eb="2">
      <t>ハッチュウ</t>
    </rPh>
    <rPh sb="3" eb="5">
      <t>ヨテイ</t>
    </rPh>
    <rPh sb="6" eb="8">
      <t>ニンズウ</t>
    </rPh>
    <phoneticPr fontId="18"/>
  </si>
  <si>
    <t>４月</t>
    <rPh sb="1" eb="2">
      <t>ガツ</t>
    </rPh>
    <phoneticPr fontId="18"/>
  </si>
  <si>
    <t>円</t>
    <rPh sb="0" eb="1">
      <t>エン</t>
    </rPh>
    <phoneticPr fontId="18"/>
  </si>
  <si>
    <t>５月</t>
  </si>
  <si>
    <t>６月</t>
  </si>
  <si>
    <t>７月</t>
  </si>
  <si>
    <t>８月</t>
  </si>
  <si>
    <t>９月</t>
  </si>
  <si>
    <t>１０月</t>
  </si>
  <si>
    <t>１１月</t>
  </si>
  <si>
    <t>１２月</t>
  </si>
  <si>
    <t>２月</t>
  </si>
  <si>
    <t>３月</t>
  </si>
  <si>
    <t>円/人</t>
    <phoneticPr fontId="18"/>
  </si>
  <si>
    <t>入所児童の延総人数</t>
    <rPh sb="0" eb="2">
      <t>ニュウショ</t>
    </rPh>
    <rPh sb="2" eb="4">
      <t>ジドウ</t>
    </rPh>
    <rPh sb="5" eb="6">
      <t>ノ</t>
    </rPh>
    <rPh sb="6" eb="7">
      <t>ソウ</t>
    </rPh>
    <rPh sb="7" eb="9">
      <t>ニンズウ</t>
    </rPh>
    <phoneticPr fontId="18"/>
  </si>
  <si>
    <t>給食提供人数</t>
    <rPh sb="0" eb="2">
      <t>キュウショク</t>
    </rPh>
    <rPh sb="2" eb="4">
      <t>テイキョウ</t>
    </rPh>
    <rPh sb="4" eb="6">
      <t>ニンズウ</t>
    </rPh>
    <phoneticPr fontId="18"/>
  </si>
  <si>
    <t>人数</t>
    <rPh sb="0" eb="2">
      <t>ニンズウ</t>
    </rPh>
    <phoneticPr fontId="4"/>
  </si>
  <si>
    <t>人</t>
    <rPh sb="0" eb="1">
      <t>ニン</t>
    </rPh>
    <phoneticPr fontId="4"/>
  </si>
  <si>
    <t>月平均</t>
    <rPh sb="0" eb="1">
      <t>ツキ</t>
    </rPh>
    <rPh sb="1" eb="3">
      <t>ヘイキン</t>
    </rPh>
    <phoneticPr fontId="4"/>
  </si>
  <si>
    <t>給食提供
日数</t>
    <rPh sb="0" eb="2">
      <t>キュウショク</t>
    </rPh>
    <rPh sb="2" eb="4">
      <t>テイキョウ</t>
    </rPh>
    <rPh sb="5" eb="7">
      <t>ニッスウ</t>
    </rPh>
    <phoneticPr fontId="4"/>
  </si>
  <si>
    <t>日</t>
    <rPh sb="0" eb="1">
      <t>ニチ</t>
    </rPh>
    <phoneticPr fontId="4"/>
  </si>
  <si>
    <t>年　計</t>
    <rPh sb="0" eb="1">
      <t>ネン</t>
    </rPh>
    <rPh sb="2" eb="3">
      <t>ケイ</t>
    </rPh>
    <phoneticPr fontId="18"/>
  </si>
  <si>
    <t>一人ひと月あたり</t>
    <rPh sb="0" eb="2">
      <t>ヒトリ</t>
    </rPh>
    <rPh sb="4" eb="5">
      <t>ツキ</t>
    </rPh>
    <phoneticPr fontId="4"/>
  </si>
  <si>
    <t>年度 年間給食費（３歳未満児・主食および副食費）</t>
    <rPh sb="0" eb="2">
      <t>ネンド</t>
    </rPh>
    <rPh sb="11" eb="13">
      <t>ミマン</t>
    </rPh>
    <rPh sb="15" eb="17">
      <t>シュショク</t>
    </rPh>
    <rPh sb="20" eb="23">
      <t>フクショクヒ</t>
    </rPh>
    <phoneticPr fontId="18"/>
  </si>
  <si>
    <t>年　度</t>
    <rPh sb="0" eb="1">
      <t>ネン</t>
    </rPh>
    <rPh sb="2" eb="3">
      <t>ド</t>
    </rPh>
    <phoneticPr fontId="4"/>
  </si>
  <si>
    <t>給食（副食）提供人数</t>
    <rPh sb="0" eb="2">
      <t>キュウショク</t>
    </rPh>
    <rPh sb="3" eb="5">
      <t>フクショク</t>
    </rPh>
    <rPh sb="6" eb="8">
      <t>テイキョウ</t>
    </rPh>
    <rPh sb="8" eb="10">
      <t>ニンズウ</t>
    </rPh>
    <phoneticPr fontId="18"/>
  </si>
  <si>
    <r>
      <t>年度 年間給食費（３歳以上児・</t>
    </r>
    <r>
      <rPr>
        <sz val="16"/>
        <color rgb="FFFF0000"/>
        <rFont val="HGS創英角ｺﾞｼｯｸUB"/>
        <family val="3"/>
        <charset val="128"/>
      </rPr>
      <t>副食費</t>
    </r>
    <r>
      <rPr>
        <sz val="16"/>
        <rFont val="HGS創英角ｺﾞｼｯｸUB"/>
        <family val="3"/>
        <charset val="128"/>
      </rPr>
      <t>）</t>
    </r>
    <rPh sb="0" eb="2">
      <t>ネンド</t>
    </rPh>
    <rPh sb="11" eb="13">
      <t>イジョウ</t>
    </rPh>
    <rPh sb="13" eb="14">
      <t>ジ</t>
    </rPh>
    <rPh sb="15" eb="18">
      <t>フクショクヒ</t>
    </rPh>
    <phoneticPr fontId="18"/>
  </si>
  <si>
    <r>
      <t xml:space="preserve">給食費の合計
</t>
    </r>
    <r>
      <rPr>
        <sz val="9"/>
        <rFont val="ＭＳ Ｐゴシック"/>
        <family val="3"/>
        <charset val="128"/>
      </rPr>
      <t>（主食および副食の提供に
要した金額の合計）</t>
    </r>
    <rPh sb="0" eb="3">
      <t>キュウショクヒ</t>
    </rPh>
    <rPh sb="4" eb="6">
      <t>ゴウケイ</t>
    </rPh>
    <rPh sb="8" eb="10">
      <t>シュショク</t>
    </rPh>
    <rPh sb="13" eb="15">
      <t>フクショク</t>
    </rPh>
    <rPh sb="16" eb="18">
      <t>テイキョウ</t>
    </rPh>
    <rPh sb="20" eb="21">
      <t>ヨウ</t>
    </rPh>
    <rPh sb="23" eb="25">
      <t>キンガク</t>
    </rPh>
    <rPh sb="26" eb="28">
      <t>ゴウケイ</t>
    </rPh>
    <phoneticPr fontId="18"/>
  </si>
  <si>
    <r>
      <t xml:space="preserve">副食費の合計
</t>
    </r>
    <r>
      <rPr>
        <sz val="9"/>
        <rFont val="ＭＳ Ｐゴシック"/>
        <family val="3"/>
        <charset val="128"/>
      </rPr>
      <t>（副食の提供に要した
金額の合計）</t>
    </r>
    <rPh sb="0" eb="3">
      <t>フクショクヒ</t>
    </rPh>
    <rPh sb="4" eb="6">
      <t>ゴウケイ</t>
    </rPh>
    <rPh sb="8" eb="10">
      <t>フクショク</t>
    </rPh>
    <rPh sb="11" eb="13">
      <t>テイキョウ</t>
    </rPh>
    <rPh sb="14" eb="15">
      <t>ヨウ</t>
    </rPh>
    <rPh sb="18" eb="20">
      <t>キンガク</t>
    </rPh>
    <rPh sb="21" eb="23">
      <t>ゴウケイ</t>
    </rPh>
    <phoneticPr fontId="18"/>
  </si>
  <si>
    <t>児童出欠集計簿から転記すること
（シート「記入要領」を参照する）</t>
    <rPh sb="0" eb="2">
      <t>ジドウ</t>
    </rPh>
    <rPh sb="2" eb="4">
      <t>シュッケツ</t>
    </rPh>
    <rPh sb="4" eb="6">
      <t>シュウケイ</t>
    </rPh>
    <rPh sb="6" eb="7">
      <t>ボ</t>
    </rPh>
    <rPh sb="9" eb="11">
      <t>テンキ</t>
    </rPh>
    <rPh sb="21" eb="23">
      <t>キニュウ</t>
    </rPh>
    <rPh sb="23" eb="25">
      <t>ヨウリョウ</t>
    </rPh>
    <rPh sb="27" eb="29">
      <t>サンショウ</t>
    </rPh>
    <phoneticPr fontId="4"/>
  </si>
  <si>
    <t>セルに入力されている計算式は，シート「記入要領」で確認できる。　</t>
    <rPh sb="3" eb="5">
      <t>ニュウリョク</t>
    </rPh>
    <rPh sb="10" eb="13">
      <t>ケイサンシキ</t>
    </rPh>
    <rPh sb="19" eb="21">
      <t>キニュウ</t>
    </rPh>
    <rPh sb="21" eb="23">
      <t>ヨウリョウ</t>
    </rPh>
    <rPh sb="25" eb="27">
      <t>カクニン</t>
    </rPh>
    <phoneticPr fontId="4"/>
  </si>
  <si>
    <t>＜入力の基本事項＞</t>
    <rPh sb="1" eb="3">
      <t>ニュウリョク</t>
    </rPh>
    <rPh sb="4" eb="6">
      <t>キホン</t>
    </rPh>
    <rPh sb="6" eb="8">
      <t>ジコウ</t>
    </rPh>
    <phoneticPr fontId="4"/>
  </si>
  <si>
    <r>
      <t>「業者別食品購入額給食費調</t>
    </r>
    <r>
      <rPr>
        <sz val="36"/>
        <color theme="1"/>
        <rFont val="ＭＳ Ｐゴシック"/>
        <family val="3"/>
        <charset val="128"/>
      </rPr>
      <t>（給食管理様式8）</t>
    </r>
    <r>
      <rPr>
        <b/>
        <sz val="36"/>
        <color theme="1"/>
        <rFont val="ＭＳ Ｐゴシック"/>
        <family val="3"/>
        <charset val="128"/>
      </rPr>
      <t>」「年間給食費</t>
    </r>
    <r>
      <rPr>
        <sz val="36"/>
        <color theme="1"/>
        <rFont val="ＭＳ Ｐゴシック"/>
        <family val="3"/>
        <charset val="128"/>
      </rPr>
      <t>（給食管理様式9）</t>
    </r>
    <r>
      <rPr>
        <b/>
        <sz val="36"/>
        <color theme="1"/>
        <rFont val="ＭＳ Ｐゴシック"/>
        <family val="3"/>
        <charset val="128"/>
      </rPr>
      <t>」について</t>
    </r>
    <rPh sb="1" eb="3">
      <t>ギョウシャ</t>
    </rPh>
    <rPh sb="3" eb="4">
      <t>ベツ</t>
    </rPh>
    <rPh sb="4" eb="6">
      <t>ショクヒン</t>
    </rPh>
    <rPh sb="6" eb="8">
      <t>コウニュウ</t>
    </rPh>
    <rPh sb="8" eb="9">
      <t>ガク</t>
    </rPh>
    <rPh sb="9" eb="12">
      <t>キュウショクヒ</t>
    </rPh>
    <rPh sb="12" eb="13">
      <t>シラ</t>
    </rPh>
    <rPh sb="14" eb="16">
      <t>キュウショク</t>
    </rPh>
    <rPh sb="16" eb="18">
      <t>カンリ</t>
    </rPh>
    <rPh sb="18" eb="20">
      <t>ヨウシキ</t>
    </rPh>
    <rPh sb="24" eb="26">
      <t>ネンカン</t>
    </rPh>
    <rPh sb="26" eb="29">
      <t>キュウショクヒ</t>
    </rPh>
    <rPh sb="30" eb="32">
      <t>キュウショク</t>
    </rPh>
    <rPh sb="32" eb="34">
      <t>カンリ</t>
    </rPh>
    <rPh sb="34" eb="36">
      <t>ヨウシキ</t>
    </rPh>
    <phoneticPr fontId="4"/>
  </si>
  <si>
    <t>児童出欠集計簿から転記すること
（シート「記入要領」　を参照する）</t>
    <rPh sb="0" eb="2">
      <t>ジドウ</t>
    </rPh>
    <rPh sb="2" eb="4">
      <t>シュッケツ</t>
    </rPh>
    <rPh sb="4" eb="6">
      <t>シュウケイ</t>
    </rPh>
    <rPh sb="6" eb="7">
      <t>ボ</t>
    </rPh>
    <rPh sb="9" eb="11">
      <t>テンキ</t>
    </rPh>
    <rPh sb="21" eb="23">
      <t>キニュウ</t>
    </rPh>
    <rPh sb="23" eb="25">
      <t>ヨウリョウ</t>
    </rPh>
    <rPh sb="28" eb="30">
      <t>サンショウ</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</si>
  <si>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</si>
  <si>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</si>
  <si>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</si>
  <si>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</si>
  <si>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</si>
  <si>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</si>
  <si>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</si>
  <si>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</si>
  <si>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</si>
  <si>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</si>
  <si>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r>
      <t>「業者別食品購入額給食費調</t>
    </r>
    <r>
      <rPr>
        <sz val="36"/>
        <color theme="1"/>
        <rFont val="ＭＳ Ｐゴシック"/>
        <family val="3"/>
        <charset val="128"/>
      </rPr>
      <t>（給食管理様式8）</t>
    </r>
    <r>
      <rPr>
        <b/>
        <sz val="36"/>
        <color theme="1"/>
        <rFont val="ＭＳ Ｐゴシック"/>
        <family val="3"/>
        <charset val="128"/>
      </rPr>
      <t>」の入力方法</t>
    </r>
    <rPh sb="1" eb="3">
      <t>ギョウシャ</t>
    </rPh>
    <rPh sb="3" eb="4">
      <t>ベツ</t>
    </rPh>
    <rPh sb="4" eb="6">
      <t>ショクヒン</t>
    </rPh>
    <rPh sb="6" eb="8">
      <t>コウニュウ</t>
    </rPh>
    <rPh sb="8" eb="9">
      <t>ガク</t>
    </rPh>
    <rPh sb="9" eb="12">
      <t>キュウショクヒ</t>
    </rPh>
    <rPh sb="12" eb="13">
      <t>シラ</t>
    </rPh>
    <rPh sb="14" eb="16">
      <t>キュウショク</t>
    </rPh>
    <rPh sb="16" eb="18">
      <t>カンリ</t>
    </rPh>
    <rPh sb="18" eb="20">
      <t>ヨウシキ</t>
    </rPh>
    <rPh sb="24" eb="26">
      <t>ニュウリョク</t>
    </rPh>
    <rPh sb="26" eb="28">
      <t>ホウホウ</t>
    </rPh>
    <phoneticPr fontId="4"/>
  </si>
  <si>
    <t>項目</t>
    <rPh sb="0" eb="2">
      <t>コウモク</t>
    </rPh>
    <phoneticPr fontId="4"/>
  </si>
  <si>
    <t>入力方法など</t>
    <rPh sb="0" eb="2">
      <t>ニュウリョク</t>
    </rPh>
    <rPh sb="2" eb="4">
      <t>ホウホウ</t>
    </rPh>
    <phoneticPr fontId="4"/>
  </si>
  <si>
    <t>⑪</t>
    <phoneticPr fontId="4"/>
  </si>
  <si>
    <t>日額</t>
    <rPh sb="0" eb="2">
      <t>ニチガク</t>
    </rPh>
    <phoneticPr fontId="4"/>
  </si>
  <si>
    <t>月額</t>
    <rPh sb="0" eb="2">
      <t>ゲツガク</t>
    </rPh>
    <phoneticPr fontId="4"/>
  </si>
  <si>
    <t>給食提供人数</t>
    <rPh sb="0" eb="2">
      <t>キュウショク</t>
    </rPh>
    <rPh sb="2" eb="4">
      <t>テイキョウ</t>
    </rPh>
    <rPh sb="4" eb="6">
      <t>ニンズウ</t>
    </rPh>
    <phoneticPr fontId="4"/>
  </si>
  <si>
    <t>発注（予定）人数</t>
    <rPh sb="0" eb="2">
      <t>ハッチュウ</t>
    </rPh>
    <rPh sb="3" eb="5">
      <t>ヨテイ</t>
    </rPh>
    <rPh sb="6" eb="8">
      <t>ニンズウ</t>
    </rPh>
    <phoneticPr fontId="4"/>
  </si>
  <si>
    <t>３歳未満児（P30）</t>
    <rPh sb="1" eb="2">
      <t>サイ</t>
    </rPh>
    <rPh sb="2" eb="4">
      <t>ミマン</t>
    </rPh>
    <rPh sb="4" eb="5">
      <t>ジ</t>
    </rPh>
    <phoneticPr fontId="4"/>
  </si>
  <si>
    <t>３歳未満児（Q30）</t>
    <rPh sb="1" eb="2">
      <t>サイ</t>
    </rPh>
    <rPh sb="2" eb="4">
      <t>ミマン</t>
    </rPh>
    <rPh sb="4" eb="5">
      <t>ジ</t>
    </rPh>
    <phoneticPr fontId="4"/>
  </si>
  <si>
    <t>３歳未満児（R30）</t>
    <rPh sb="1" eb="2">
      <t>サイ</t>
    </rPh>
    <rPh sb="2" eb="4">
      <t>ミマン</t>
    </rPh>
    <rPh sb="4" eb="5">
      <t>ジ</t>
    </rPh>
    <phoneticPr fontId="4"/>
  </si>
  <si>
    <t>３歳未満児（S30）</t>
    <rPh sb="1" eb="2">
      <t>サイ</t>
    </rPh>
    <rPh sb="2" eb="4">
      <t>ミマン</t>
    </rPh>
    <rPh sb="4" eb="5">
      <t>ジ</t>
    </rPh>
    <phoneticPr fontId="4"/>
  </si>
  <si>
    <t>３歳未満児（T30）</t>
    <rPh sb="1" eb="2">
      <t>サイ</t>
    </rPh>
    <rPh sb="2" eb="4">
      <t>ミマン</t>
    </rPh>
    <rPh sb="4" eb="5">
      <t>ジ</t>
    </rPh>
    <phoneticPr fontId="4"/>
  </si>
  <si>
    <t>３歳未満児（U30）</t>
    <rPh sb="1" eb="2">
      <t>サイ</t>
    </rPh>
    <rPh sb="2" eb="4">
      <t>ミマン</t>
    </rPh>
    <rPh sb="4" eb="5">
      <t>ジ</t>
    </rPh>
    <phoneticPr fontId="4"/>
  </si>
  <si>
    <t>３歳以上児（P32）</t>
    <rPh sb="1" eb="2">
      <t>サイ</t>
    </rPh>
    <rPh sb="2" eb="4">
      <t>イジョウ</t>
    </rPh>
    <rPh sb="4" eb="5">
      <t>ジ</t>
    </rPh>
    <phoneticPr fontId="4"/>
  </si>
  <si>
    <t>３歳以上児（Q32)</t>
    <rPh sb="1" eb="2">
      <t>サイ</t>
    </rPh>
    <rPh sb="2" eb="4">
      <t>イジョウ</t>
    </rPh>
    <rPh sb="4" eb="5">
      <t>ジ</t>
    </rPh>
    <phoneticPr fontId="4"/>
  </si>
  <si>
    <t>３歳以上児（R32）</t>
    <rPh sb="1" eb="2">
      <t>サイ</t>
    </rPh>
    <rPh sb="2" eb="4">
      <t>イジョウ</t>
    </rPh>
    <rPh sb="4" eb="5">
      <t>ジ</t>
    </rPh>
    <phoneticPr fontId="4"/>
  </si>
  <si>
    <t>３歳以上児（S32）</t>
    <rPh sb="1" eb="2">
      <t>サイ</t>
    </rPh>
    <rPh sb="2" eb="4">
      <t>イジョウ</t>
    </rPh>
    <rPh sb="4" eb="5">
      <t>ジ</t>
    </rPh>
    <phoneticPr fontId="4"/>
  </si>
  <si>
    <t>３歳以上児（T32）</t>
    <rPh sb="1" eb="2">
      <t>サイ</t>
    </rPh>
    <rPh sb="2" eb="4">
      <t>イジョウ</t>
    </rPh>
    <rPh sb="4" eb="5">
      <t>ジ</t>
    </rPh>
    <phoneticPr fontId="4"/>
  </si>
  <si>
    <t>３歳以上児（U32）</t>
    <rPh sb="1" eb="2">
      <t>サイ</t>
    </rPh>
    <rPh sb="2" eb="4">
      <t>イジョウ</t>
    </rPh>
    <rPh sb="4" eb="5">
      <t>ジ</t>
    </rPh>
    <phoneticPr fontId="4"/>
  </si>
  <si>
    <t>未満児の日額（P30）×給食提供日数の月計（B30）</t>
    <rPh sb="0" eb="2">
      <t>ミマン</t>
    </rPh>
    <rPh sb="2" eb="3">
      <t>ジ</t>
    </rPh>
    <rPh sb="4" eb="6">
      <t>ニチガク</t>
    </rPh>
    <rPh sb="5" eb="6">
      <t>イリヒ</t>
    </rPh>
    <rPh sb="12" eb="14">
      <t>キュウショク</t>
    </rPh>
    <rPh sb="14" eb="16">
      <t>テイキョウ</t>
    </rPh>
    <rPh sb="16" eb="18">
      <t>ニッスウ</t>
    </rPh>
    <rPh sb="19" eb="20">
      <t>ツキ</t>
    </rPh>
    <rPh sb="20" eb="21">
      <t>ケイ</t>
    </rPh>
    <phoneticPr fontId="4"/>
  </si>
  <si>
    <t>以上児の日額（P32）×給食提供日数の月計（B30）</t>
    <rPh sb="0" eb="2">
      <t>イジョウ</t>
    </rPh>
    <rPh sb="2" eb="3">
      <t>ジ</t>
    </rPh>
    <rPh sb="4" eb="6">
      <t>ニチガク</t>
    </rPh>
    <rPh sb="12" eb="14">
      <t>キュウショク</t>
    </rPh>
    <rPh sb="14" eb="16">
      <t>テイキョウ</t>
    </rPh>
    <rPh sb="16" eb="18">
      <t>ニッスウ</t>
    </rPh>
    <rPh sb="19" eb="20">
      <t>ツキ</t>
    </rPh>
    <rPh sb="20" eb="21">
      <t>ケイ</t>
    </rPh>
    <phoneticPr fontId="4"/>
  </si>
  <si>
    <t>未満児の日額（R30）×給食提供日数の月計（B30）</t>
    <rPh sb="0" eb="2">
      <t>ミマン</t>
    </rPh>
    <rPh sb="2" eb="3">
      <t>ジ</t>
    </rPh>
    <rPh sb="4" eb="6">
      <t>ニチガク</t>
    </rPh>
    <rPh sb="12" eb="14">
      <t>キュウショク</t>
    </rPh>
    <rPh sb="14" eb="16">
      <t>テイキョウ</t>
    </rPh>
    <rPh sb="16" eb="18">
      <t>ニッスウ</t>
    </rPh>
    <rPh sb="19" eb="20">
      <t>ツキ</t>
    </rPh>
    <rPh sb="20" eb="21">
      <t>ケイ</t>
    </rPh>
    <phoneticPr fontId="4"/>
  </si>
  <si>
    <t>以上児の日額（R32）×給食提供日数の月計（B30）</t>
    <rPh sb="0" eb="2">
      <t>イジョウ</t>
    </rPh>
    <rPh sb="2" eb="3">
      <t>ジ</t>
    </rPh>
    <rPh sb="4" eb="6">
      <t>ニチガク</t>
    </rPh>
    <rPh sb="12" eb="14">
      <t>キュウショク</t>
    </rPh>
    <rPh sb="14" eb="16">
      <t>テイキョウ</t>
    </rPh>
    <rPh sb="16" eb="18">
      <t>ニッスウ</t>
    </rPh>
    <rPh sb="19" eb="20">
      <t>ツキ</t>
    </rPh>
    <rPh sb="20" eb="21">
      <t>ケイ</t>
    </rPh>
    <phoneticPr fontId="4"/>
  </si>
  <si>
    <t>未満児の日額（T30）×給食提供日数の月計（B30）</t>
    <rPh sb="0" eb="2">
      <t>ミマン</t>
    </rPh>
    <rPh sb="2" eb="3">
      <t>ジ</t>
    </rPh>
    <rPh sb="4" eb="5">
      <t>ニチ</t>
    </rPh>
    <rPh sb="5" eb="6">
      <t>ガク</t>
    </rPh>
    <rPh sb="12" eb="14">
      <t>キュウショク</t>
    </rPh>
    <rPh sb="14" eb="16">
      <t>テイキョウ</t>
    </rPh>
    <rPh sb="16" eb="18">
      <t>ニッスウ</t>
    </rPh>
    <rPh sb="19" eb="20">
      <t>ツキ</t>
    </rPh>
    <rPh sb="20" eb="21">
      <t>ケイ</t>
    </rPh>
    <phoneticPr fontId="4"/>
  </si>
  <si>
    <t>以上児の日額（T32）×給食提供日数の月計（B30）</t>
    <rPh sb="0" eb="2">
      <t>イジョウ</t>
    </rPh>
    <rPh sb="2" eb="3">
      <t>ジ</t>
    </rPh>
    <rPh sb="4" eb="6">
      <t>ニチガク</t>
    </rPh>
    <rPh sb="12" eb="14">
      <t>キュウショク</t>
    </rPh>
    <rPh sb="14" eb="16">
      <t>テイキョウ</t>
    </rPh>
    <rPh sb="16" eb="18">
      <t>ニッスウ</t>
    </rPh>
    <rPh sb="19" eb="20">
      <t>ツキ</t>
    </rPh>
    <rPh sb="20" eb="21">
      <t>ケイ</t>
    </rPh>
    <phoneticPr fontId="4"/>
  </si>
  <si>
    <t>[未満児の主食の合計金額(J8)／未満児の主食の提供人数(B8)]＋[未満児の副食の合計金額(U19)／未満児の副食の提供人数(B19)]</t>
    <rPh sb="1" eb="3">
      <t>ミマン</t>
    </rPh>
    <rPh sb="3" eb="4">
      <t>ジ</t>
    </rPh>
    <rPh sb="5" eb="7">
      <t>シュショク</t>
    </rPh>
    <rPh sb="8" eb="10">
      <t>ゴウケイ</t>
    </rPh>
    <rPh sb="10" eb="12">
      <t>キンガク</t>
    </rPh>
    <rPh sb="17" eb="19">
      <t>ミマン</t>
    </rPh>
    <rPh sb="19" eb="20">
      <t>ジ</t>
    </rPh>
    <rPh sb="21" eb="23">
      <t>シュショク</t>
    </rPh>
    <rPh sb="24" eb="26">
      <t>テイキョウ</t>
    </rPh>
    <rPh sb="26" eb="28">
      <t>ニンズウ</t>
    </rPh>
    <rPh sb="35" eb="37">
      <t>ミマン</t>
    </rPh>
    <rPh sb="37" eb="38">
      <t>ジ</t>
    </rPh>
    <rPh sb="39" eb="41">
      <t>フクショク</t>
    </rPh>
    <rPh sb="42" eb="44">
      <t>ゴウケイ</t>
    </rPh>
    <rPh sb="44" eb="46">
      <t>キンガク</t>
    </rPh>
    <rPh sb="52" eb="54">
      <t>ミマン</t>
    </rPh>
    <rPh sb="54" eb="55">
      <t>ジ</t>
    </rPh>
    <rPh sb="56" eb="58">
      <t>フクショク</t>
    </rPh>
    <rPh sb="59" eb="61">
      <t>テイキョウ</t>
    </rPh>
    <rPh sb="61" eb="63">
      <t>ニンズウ</t>
    </rPh>
    <phoneticPr fontId="4"/>
  </si>
  <si>
    <t>以上児の副食の合計金額（U20）／以上児の入所児童の延総人数（E29）</t>
    <rPh sb="0" eb="2">
      <t>イジョウ</t>
    </rPh>
    <rPh sb="2" eb="3">
      <t>ジ</t>
    </rPh>
    <rPh sb="4" eb="6">
      <t>フクショク</t>
    </rPh>
    <rPh sb="7" eb="9">
      <t>ゴウケイ</t>
    </rPh>
    <rPh sb="9" eb="11">
      <t>キンガク</t>
    </rPh>
    <rPh sb="17" eb="19">
      <t>イジョウ</t>
    </rPh>
    <rPh sb="19" eb="20">
      <t>ジ</t>
    </rPh>
    <rPh sb="21" eb="23">
      <t>ニュウショ</t>
    </rPh>
    <rPh sb="23" eb="25">
      <t>ジドウ</t>
    </rPh>
    <rPh sb="26" eb="27">
      <t>ノ</t>
    </rPh>
    <rPh sb="27" eb="28">
      <t>ソウ</t>
    </rPh>
    <rPh sb="28" eb="30">
      <t>ニンズウ</t>
    </rPh>
    <phoneticPr fontId="4"/>
  </si>
  <si>
    <t>未満児の主食・副食の合計金額（J8+U19）／未満児の入所児童の延総人数（E28)</t>
    <rPh sb="0" eb="2">
      <t>ミマン</t>
    </rPh>
    <rPh sb="2" eb="3">
      <t>ジ</t>
    </rPh>
    <rPh sb="4" eb="6">
      <t>シュショク</t>
    </rPh>
    <rPh sb="7" eb="9">
      <t>フクショク</t>
    </rPh>
    <rPh sb="10" eb="12">
      <t>ゴウケイ</t>
    </rPh>
    <rPh sb="12" eb="14">
      <t>キンガク</t>
    </rPh>
    <rPh sb="23" eb="25">
      <t>ミマン</t>
    </rPh>
    <rPh sb="25" eb="26">
      <t>ジ</t>
    </rPh>
    <rPh sb="27" eb="29">
      <t>ニュウショ</t>
    </rPh>
    <rPh sb="29" eb="31">
      <t>ジドウ</t>
    </rPh>
    <rPh sb="32" eb="33">
      <t>ノ</t>
    </rPh>
    <rPh sb="33" eb="34">
      <t>ソウ</t>
    </rPh>
    <rPh sb="34" eb="36">
      <t>ニンズウ</t>
    </rPh>
    <phoneticPr fontId="4"/>
  </si>
  <si>
    <t>未満児の主食・副食の合計金額（J8+U19）／未満児の発注（予定）人数の月計（J29）</t>
    <rPh sb="0" eb="2">
      <t>ミマン</t>
    </rPh>
    <rPh sb="2" eb="3">
      <t>ジ</t>
    </rPh>
    <rPh sb="4" eb="6">
      <t>シュショク</t>
    </rPh>
    <rPh sb="7" eb="9">
      <t>フクショク</t>
    </rPh>
    <rPh sb="10" eb="12">
      <t>ゴウケイ</t>
    </rPh>
    <rPh sb="12" eb="14">
      <t>キンガク</t>
    </rPh>
    <rPh sb="23" eb="25">
      <t>ミマン</t>
    </rPh>
    <rPh sb="25" eb="26">
      <t>ジ</t>
    </rPh>
    <rPh sb="27" eb="29">
      <t>ハッチュウ</t>
    </rPh>
    <rPh sb="30" eb="32">
      <t>ヨテイ</t>
    </rPh>
    <rPh sb="33" eb="35">
      <t>ニンズウ</t>
    </rPh>
    <rPh sb="36" eb="37">
      <t>ツキ</t>
    </rPh>
    <rPh sb="37" eb="38">
      <t>ケイ</t>
    </rPh>
    <phoneticPr fontId="4"/>
  </si>
  <si>
    <t>以上児の副食の合計金額（U20）／以上児の副食の提供人数（B20）</t>
    <rPh sb="0" eb="2">
      <t>イジョウ</t>
    </rPh>
    <rPh sb="2" eb="3">
      <t>ジ</t>
    </rPh>
    <rPh sb="4" eb="6">
      <t>フクショク</t>
    </rPh>
    <rPh sb="7" eb="9">
      <t>ゴウケイ</t>
    </rPh>
    <rPh sb="9" eb="11">
      <t>キンガク</t>
    </rPh>
    <rPh sb="17" eb="19">
      <t>イジョウ</t>
    </rPh>
    <rPh sb="19" eb="20">
      <t>ジ</t>
    </rPh>
    <rPh sb="21" eb="23">
      <t>フクショク</t>
    </rPh>
    <rPh sb="24" eb="26">
      <t>テイキョウ</t>
    </rPh>
    <rPh sb="26" eb="28">
      <t>ニンズウ</t>
    </rPh>
    <phoneticPr fontId="4"/>
  </si>
  <si>
    <t>以上児の副食の合計金額（U20）／以上児の発注（予定）人数の月計（J31）</t>
    <rPh sb="0" eb="2">
      <t>イジョウ</t>
    </rPh>
    <rPh sb="2" eb="3">
      <t>ジ</t>
    </rPh>
    <rPh sb="4" eb="6">
      <t>フクショク</t>
    </rPh>
    <rPh sb="7" eb="9">
      <t>ゴウケイ</t>
    </rPh>
    <rPh sb="9" eb="11">
      <t>キンガク</t>
    </rPh>
    <rPh sb="17" eb="19">
      <t>イジョウ</t>
    </rPh>
    <rPh sb="19" eb="20">
      <t>ジ</t>
    </rPh>
    <rPh sb="21" eb="23">
      <t>ハッチュウ</t>
    </rPh>
    <rPh sb="24" eb="26">
      <t>ヨテイ</t>
    </rPh>
    <rPh sb="27" eb="29">
      <t>ニンズウ</t>
    </rPh>
    <rPh sb="30" eb="31">
      <t>ツキ</t>
    </rPh>
    <rPh sb="31" eb="32">
      <t>ケイ</t>
    </rPh>
    <phoneticPr fontId="4"/>
  </si>
  <si>
    <t>設定されている計算式</t>
    <rPh sb="0" eb="2">
      <t>セッテイ</t>
    </rPh>
    <rPh sb="7" eb="10">
      <t>ケイサンシキ</t>
    </rPh>
    <phoneticPr fontId="4"/>
  </si>
  <si>
    <t>※(　）内は該当のセル番地</t>
    <rPh sb="4" eb="5">
      <t>ナイ</t>
    </rPh>
    <rPh sb="6" eb="8">
      <t>ガイトウ</t>
    </rPh>
    <rPh sb="11" eb="13">
      <t>バンチ</t>
    </rPh>
    <phoneticPr fontId="4"/>
  </si>
  <si>
    <t>一人当たりの給食費（日額・月額）の計算式について　</t>
    <rPh sb="0" eb="2">
      <t>ヒトリ</t>
    </rPh>
    <rPh sb="2" eb="3">
      <t>ア</t>
    </rPh>
    <rPh sb="6" eb="9">
      <t>キュウショクヒ</t>
    </rPh>
    <rPh sb="10" eb="12">
      <t>ニチガク</t>
    </rPh>
    <rPh sb="13" eb="15">
      <t>ゲツガク</t>
    </rPh>
    <rPh sb="17" eb="20">
      <t>ケイサンシキ</t>
    </rPh>
    <phoneticPr fontId="4"/>
  </si>
  <si>
    <r>
      <t>「業者別食品購入額給食費調</t>
    </r>
    <r>
      <rPr>
        <sz val="36"/>
        <color theme="1"/>
        <rFont val="ＭＳ Ｐゴシック"/>
        <family val="3"/>
        <charset val="128"/>
      </rPr>
      <t>（給食管理様式8）</t>
    </r>
    <r>
      <rPr>
        <b/>
        <sz val="36"/>
        <color theme="1"/>
        <rFont val="ＭＳ Ｐゴシック"/>
        <family val="3"/>
        <charset val="128"/>
      </rPr>
      <t>」</t>
    </r>
    <rPh sb="1" eb="3">
      <t>ギョウシャ</t>
    </rPh>
    <rPh sb="3" eb="4">
      <t>ベツ</t>
    </rPh>
    <rPh sb="4" eb="6">
      <t>ショクヒン</t>
    </rPh>
    <rPh sb="6" eb="8">
      <t>コウニュウ</t>
    </rPh>
    <rPh sb="8" eb="9">
      <t>ガク</t>
    </rPh>
    <rPh sb="9" eb="12">
      <t>キュウショクヒ</t>
    </rPh>
    <rPh sb="12" eb="13">
      <t>シラ</t>
    </rPh>
    <rPh sb="14" eb="16">
      <t>キュウショク</t>
    </rPh>
    <rPh sb="16" eb="18">
      <t>カンリ</t>
    </rPh>
    <rPh sb="18" eb="20">
      <t>ヨウシキ</t>
    </rPh>
    <phoneticPr fontId="4"/>
  </si>
  <si>
    <t>＜「年間給食費（給食管理 様式９）」の様式＞</t>
    <rPh sb="2" eb="7">
      <t>ネンカンキュウショクヒ</t>
    </rPh>
    <rPh sb="8" eb="10">
      <t>キュウショク</t>
    </rPh>
    <rPh sb="10" eb="12">
      <t>カンリ</t>
    </rPh>
    <rPh sb="13" eb="15">
      <t>ヨウシキ</t>
    </rPh>
    <rPh sb="19" eb="21">
      <t>ヨウシキ</t>
    </rPh>
    <phoneticPr fontId="4"/>
  </si>
  <si>
    <t>B8</t>
    <phoneticPr fontId="4"/>
  </si>
  <si>
    <t>J8</t>
    <phoneticPr fontId="4"/>
  </si>
  <si>
    <t>J9</t>
    <phoneticPr fontId="4"/>
  </si>
  <si>
    <t>C12</t>
    <phoneticPr fontId="4"/>
  </si>
  <si>
    <t>B9</t>
    <phoneticPr fontId="4"/>
  </si>
  <si>
    <t>B19</t>
    <phoneticPr fontId="4"/>
  </si>
  <si>
    <t>B20</t>
    <phoneticPr fontId="4"/>
  </si>
  <si>
    <t>U19</t>
    <phoneticPr fontId="4"/>
  </si>
  <si>
    <t>U20</t>
    <phoneticPr fontId="4"/>
  </si>
  <si>
    <t>B30</t>
    <phoneticPr fontId="4"/>
  </si>
  <si>
    <t>E28</t>
    <phoneticPr fontId="4"/>
  </si>
  <si>
    <t>E29</t>
    <phoneticPr fontId="4"/>
  </si>
  <si>
    <t>J29</t>
    <phoneticPr fontId="4"/>
  </si>
  <si>
    <t>J31</t>
    <phoneticPr fontId="4"/>
  </si>
  <si>
    <t>P30</t>
    <phoneticPr fontId="4"/>
  </si>
  <si>
    <t>P32</t>
    <phoneticPr fontId="4"/>
  </si>
  <si>
    <t>Q30</t>
    <phoneticPr fontId="4"/>
  </si>
  <si>
    <t>Q32</t>
    <phoneticPr fontId="4"/>
  </si>
  <si>
    <t>R30</t>
    <phoneticPr fontId="4"/>
  </si>
  <si>
    <t>S30</t>
    <phoneticPr fontId="4"/>
  </si>
  <si>
    <t>R32</t>
    <phoneticPr fontId="4"/>
  </si>
  <si>
    <t>S32</t>
    <phoneticPr fontId="4"/>
  </si>
  <si>
    <t>T30</t>
    <phoneticPr fontId="4"/>
  </si>
  <si>
    <t>T32</t>
    <phoneticPr fontId="4"/>
  </si>
  <si>
    <t>U30</t>
    <phoneticPr fontId="4"/>
  </si>
  <si>
    <t>U32</t>
    <phoneticPr fontId="4"/>
  </si>
  <si>
    <t>C23</t>
    <phoneticPr fontId="4"/>
  </si>
  <si>
    <r>
      <rPr>
        <b/>
        <sz val="22"/>
        <color rgb="FF0000FF"/>
        <rFont val="HGP明朝E"/>
        <family val="1"/>
        <charset val="128"/>
      </rPr>
      <t>Ｉ</t>
    </r>
    <r>
      <rPr>
        <b/>
        <sz val="22"/>
        <color rgb="FF0000FF"/>
        <rFont val="HGP創英角ｺﾞｼｯｸUB"/>
        <family val="3"/>
        <charset val="128"/>
      </rPr>
      <t>29</t>
    </r>
    <phoneticPr fontId="4"/>
  </si>
  <si>
    <r>
      <rPr>
        <b/>
        <sz val="22"/>
        <color rgb="FF0000FF"/>
        <rFont val="HGP明朝E"/>
        <family val="1"/>
        <charset val="128"/>
      </rPr>
      <t>Ｉ</t>
    </r>
    <r>
      <rPr>
        <b/>
        <sz val="22"/>
        <color rgb="FF0000FF"/>
        <rFont val="HGP創英角ｺﾞｼｯｸUB"/>
        <family val="3"/>
        <charset val="128"/>
      </rPr>
      <t>30</t>
    </r>
    <r>
      <rPr>
        <sz val="11"/>
        <color theme="1"/>
        <rFont val="游ゴシック"/>
        <family val="2"/>
        <charset val="128"/>
        <scheme val="minor"/>
      </rPr>
      <t/>
    </r>
  </si>
  <si>
    <r>
      <rPr>
        <b/>
        <sz val="22"/>
        <color rgb="FF0000FF"/>
        <rFont val="HGP明朝E"/>
        <family val="1"/>
        <charset val="128"/>
      </rPr>
      <t>Ｉ</t>
    </r>
    <r>
      <rPr>
        <b/>
        <sz val="22"/>
        <color rgb="FF0000FF"/>
        <rFont val="HGP創英角ｺﾞｼｯｸUB"/>
        <family val="3"/>
        <charset val="128"/>
      </rPr>
      <t>31</t>
    </r>
    <r>
      <rPr>
        <sz val="11"/>
        <color theme="1"/>
        <rFont val="游ゴシック"/>
        <family val="2"/>
        <charset val="128"/>
        <scheme val="minor"/>
      </rPr>
      <t/>
    </r>
  </si>
  <si>
    <r>
      <rPr>
        <b/>
        <sz val="22"/>
        <color rgb="FF0000FF"/>
        <rFont val="HGP明朝E"/>
        <family val="1"/>
        <charset val="128"/>
      </rPr>
      <t>Ｉ</t>
    </r>
    <r>
      <rPr>
        <b/>
        <sz val="22"/>
        <color rgb="FF0000FF"/>
        <rFont val="HGP創英角ｺﾞｼｯｸUB"/>
        <family val="3"/>
        <charset val="128"/>
      </rPr>
      <t>32</t>
    </r>
    <r>
      <rPr>
        <sz val="11"/>
        <color theme="1"/>
        <rFont val="游ゴシック"/>
        <family val="2"/>
        <charset val="128"/>
        <scheme val="minor"/>
      </rPr>
      <t/>
    </r>
  </si>
  <si>
    <t>B28</t>
    <phoneticPr fontId="4"/>
  </si>
  <si>
    <t>B29</t>
    <phoneticPr fontId="4"/>
  </si>
  <si>
    <t>児童出欠集計簿から算出する。補助表を作成している場合は「入所児童の延総人数」の月計を転記してもよい。☆欄の児童の人数は含めない。</t>
    <rPh sb="0" eb="2">
      <t>ジドウ</t>
    </rPh>
    <rPh sb="2" eb="4">
      <t>シュッケツ</t>
    </rPh>
    <rPh sb="4" eb="6">
      <t>シュウケイ</t>
    </rPh>
    <rPh sb="6" eb="7">
      <t>ボ</t>
    </rPh>
    <rPh sb="9" eb="11">
      <t>サンシュツ</t>
    </rPh>
    <rPh sb="14" eb="16">
      <t>ホジョ</t>
    </rPh>
    <rPh sb="16" eb="17">
      <t>ヒョウ</t>
    </rPh>
    <rPh sb="18" eb="20">
      <t>サクセイ</t>
    </rPh>
    <rPh sb="24" eb="26">
      <t>バアイ</t>
    </rPh>
    <rPh sb="28" eb="30">
      <t>ニュウショ</t>
    </rPh>
    <rPh sb="30" eb="32">
      <t>ジドウ</t>
    </rPh>
    <rPh sb="33" eb="34">
      <t>ノ</t>
    </rPh>
    <rPh sb="34" eb="35">
      <t>ソウ</t>
    </rPh>
    <rPh sb="35" eb="37">
      <t>ニンズウ</t>
    </rPh>
    <rPh sb="39" eb="40">
      <t>ツキ</t>
    </rPh>
    <rPh sb="40" eb="41">
      <t>ケイ</t>
    </rPh>
    <rPh sb="42" eb="44">
      <t>テンキ</t>
    </rPh>
    <rPh sb="51" eb="52">
      <t>ラン</t>
    </rPh>
    <rPh sb="53" eb="55">
      <t>ジドウ</t>
    </rPh>
    <rPh sb="56" eb="58">
      <t>ニンズ</t>
    </rPh>
    <rPh sb="59" eb="60">
      <t>フク</t>
    </rPh>
    <phoneticPr fontId="4"/>
  </si>
  <si>
    <t>発注人数／月</t>
    <rPh sb="0" eb="2">
      <t>ハッチュウ</t>
    </rPh>
    <rPh sb="2" eb="4">
      <t>ニンズウ</t>
    </rPh>
    <rPh sb="5" eb="6">
      <t>ツキ</t>
    </rPh>
    <phoneticPr fontId="4"/>
  </si>
  <si>
    <t>３歳未満児（J29)</t>
    <rPh sb="1" eb="2">
      <t>サイ</t>
    </rPh>
    <rPh sb="2" eb="4">
      <t>ミマン</t>
    </rPh>
    <rPh sb="4" eb="5">
      <t>ジ</t>
    </rPh>
    <phoneticPr fontId="4"/>
  </si>
  <si>
    <t>３歳以上児（J31）</t>
    <rPh sb="1" eb="2">
      <t>サイ</t>
    </rPh>
    <rPh sb="2" eb="4">
      <t>イジョウ</t>
    </rPh>
    <rPh sb="4" eb="5">
      <t>ジ</t>
    </rPh>
    <phoneticPr fontId="4"/>
  </si>
  <si>
    <t>[未満児の平日の発注人数(Ｉ29)×平日の給食提供日数(B28)]＋[未満児の土曜の発注人数(Ｉ30)×土曜の給食提供日数(B29)]</t>
    <rPh sb="1" eb="3">
      <t>ミマン</t>
    </rPh>
    <rPh sb="3" eb="4">
      <t>ジ</t>
    </rPh>
    <rPh sb="5" eb="7">
      <t>ヘイジツ</t>
    </rPh>
    <rPh sb="8" eb="10">
      <t>ハッチュウ</t>
    </rPh>
    <rPh sb="10" eb="12">
      <t>ニンズ</t>
    </rPh>
    <rPh sb="18" eb="20">
      <t>ヘイジツ</t>
    </rPh>
    <rPh sb="21" eb="23">
      <t>キュウショク</t>
    </rPh>
    <rPh sb="23" eb="25">
      <t>テイキョウ</t>
    </rPh>
    <rPh sb="25" eb="27">
      <t>ニッスウ</t>
    </rPh>
    <rPh sb="35" eb="37">
      <t>ミマン</t>
    </rPh>
    <rPh sb="37" eb="38">
      <t>ジ</t>
    </rPh>
    <rPh sb="39" eb="41">
      <t>ドヨウ</t>
    </rPh>
    <rPh sb="52" eb="54">
      <t>ドヨウ</t>
    </rPh>
    <phoneticPr fontId="4"/>
  </si>
  <si>
    <t>[以上児の平日の発注人数(Ｉ31)×平日の給食提供日数(B28)]＋[以上児の土曜の発注人数(Ｉ32)×土曜の給食提供日数(B29)]</t>
    <rPh sb="1" eb="3">
      <t>イジョウ</t>
    </rPh>
    <rPh sb="3" eb="4">
      <t>ジ</t>
    </rPh>
    <rPh sb="5" eb="7">
      <t>ヘイジツ</t>
    </rPh>
    <rPh sb="8" eb="10">
      <t>ハッチュウ</t>
    </rPh>
    <rPh sb="10" eb="12">
      <t>ニンズ</t>
    </rPh>
    <rPh sb="18" eb="20">
      <t>ヘイジツ</t>
    </rPh>
    <rPh sb="21" eb="23">
      <t>キュウショク</t>
    </rPh>
    <rPh sb="23" eb="25">
      <t>テイキョウ</t>
    </rPh>
    <rPh sb="25" eb="27">
      <t>ニッスウ</t>
    </rPh>
    <rPh sb="35" eb="37">
      <t>イジョウ</t>
    </rPh>
    <rPh sb="37" eb="38">
      <t>ジ</t>
    </rPh>
    <rPh sb="39" eb="41">
      <t>ドヨウ</t>
    </rPh>
    <rPh sb="52" eb="54">
      <t>ドヨウ</t>
    </rPh>
    <phoneticPr fontId="4"/>
  </si>
  <si>
    <t>計算式について　　※（　）内は該当のセル番地</t>
    <rPh sb="0" eb="3">
      <t>ケイサンシキ</t>
    </rPh>
    <rPh sb="13" eb="14">
      <t>ナイ</t>
    </rPh>
    <rPh sb="15" eb="17">
      <t>ガイトウ</t>
    </rPh>
    <rPh sb="20" eb="22">
      <t>バンチ</t>
    </rPh>
    <phoneticPr fontId="4"/>
  </si>
  <si>
    <t>●給食の提供に要した食材料費について、主食と副食に分けて計上する。</t>
    <rPh sb="1" eb="3">
      <t>キュウショク</t>
    </rPh>
    <rPh sb="4" eb="6">
      <t>テイキョウ</t>
    </rPh>
    <rPh sb="7" eb="8">
      <t>ヨウ</t>
    </rPh>
    <rPh sb="10" eb="11">
      <t>ショク</t>
    </rPh>
    <rPh sb="11" eb="13">
      <t>ザイリョウ</t>
    </rPh>
    <rPh sb="13" eb="14">
      <t>ヒ</t>
    </rPh>
    <rPh sb="19" eb="21">
      <t>シュショク</t>
    </rPh>
    <rPh sb="22" eb="24">
      <t>フクショク</t>
    </rPh>
    <rPh sb="25" eb="26">
      <t>ワ</t>
    </rPh>
    <rPh sb="28" eb="30">
      <t>ケイジョウ</t>
    </rPh>
    <phoneticPr fontId="4"/>
  </si>
  <si>
    <t>●一人ひと月あたりの給食費の推移と月額平均を確認できる「年間給食費（給食管理　様式９）」が、月々の「業者別食品購入額給食費調（給食管理　様式８）」の入力により自動計算で作成される。年度途中でも、入力月までの月額平均が確認できる。</t>
    <rPh sb="1" eb="3">
      <t>ヒトリ</t>
    </rPh>
    <rPh sb="5" eb="6">
      <t>ツキ</t>
    </rPh>
    <rPh sb="10" eb="13">
      <t>キュウショクヒ</t>
    </rPh>
    <rPh sb="14" eb="16">
      <t>スイイ</t>
    </rPh>
    <rPh sb="17" eb="18">
      <t>ツキ</t>
    </rPh>
    <rPh sb="18" eb="19">
      <t>ガク</t>
    </rPh>
    <rPh sb="19" eb="21">
      <t>ヘイキン</t>
    </rPh>
    <rPh sb="22" eb="24">
      <t>カクニン</t>
    </rPh>
    <rPh sb="28" eb="30">
      <t>ネンカン</t>
    </rPh>
    <rPh sb="30" eb="33">
      <t>キュウショクヒ</t>
    </rPh>
    <rPh sb="34" eb="36">
      <t>キュウショク</t>
    </rPh>
    <rPh sb="36" eb="38">
      <t>カンリ</t>
    </rPh>
    <rPh sb="39" eb="41">
      <t>ヨウシキ</t>
    </rPh>
    <rPh sb="46" eb="48">
      <t>ツキヅキ</t>
    </rPh>
    <rPh sb="50" eb="52">
      <t>ギョウシャ</t>
    </rPh>
    <rPh sb="52" eb="53">
      <t>ベツ</t>
    </rPh>
    <rPh sb="53" eb="55">
      <t>ショクヒン</t>
    </rPh>
    <rPh sb="55" eb="57">
      <t>コウニュウ</t>
    </rPh>
    <rPh sb="57" eb="58">
      <t>ガク</t>
    </rPh>
    <rPh sb="58" eb="61">
      <t>キュウショクヒ</t>
    </rPh>
    <rPh sb="61" eb="62">
      <t>シラ</t>
    </rPh>
    <rPh sb="63" eb="65">
      <t>キュウショク</t>
    </rPh>
    <rPh sb="65" eb="67">
      <t>カンリ</t>
    </rPh>
    <rPh sb="68" eb="70">
      <t>ヨウシキ</t>
    </rPh>
    <rPh sb="74" eb="76">
      <t>ニュウリョク</t>
    </rPh>
    <rPh sb="79" eb="81">
      <t>ジドウ</t>
    </rPh>
    <rPh sb="81" eb="83">
      <t>ケイサン</t>
    </rPh>
    <rPh sb="84" eb="86">
      <t>サクセイ</t>
    </rPh>
    <rPh sb="90" eb="92">
      <t>ネンド</t>
    </rPh>
    <rPh sb="92" eb="94">
      <t>トチュウ</t>
    </rPh>
    <rPh sb="97" eb="99">
      <t>ニュウリョク</t>
    </rPh>
    <rPh sb="99" eb="100">
      <t>ツキ</t>
    </rPh>
    <rPh sb="108" eb="110">
      <t>カクニン</t>
    </rPh>
    <phoneticPr fontId="4"/>
  </si>
  <si>
    <t>年間給食費の様式は、「業者別食品購入額給食費調（給食管理　様式８）」のシートの右端にある。</t>
    <rPh sb="0" eb="2">
      <t>ネンカン</t>
    </rPh>
    <rPh sb="2" eb="5">
      <t>キュウショクヒ</t>
    </rPh>
    <rPh sb="6" eb="8">
      <t>ヨウシキ</t>
    </rPh>
    <rPh sb="11" eb="23">
      <t>ギョウシャベツショクヒンコウニュウガクキュウショクヒチョウ</t>
    </rPh>
    <rPh sb="24" eb="26">
      <t>キュウショク</t>
    </rPh>
    <rPh sb="26" eb="28">
      <t>カンリ</t>
    </rPh>
    <rPh sb="29" eb="31">
      <t>ヨウシキ</t>
    </rPh>
    <rPh sb="39" eb="40">
      <t>ミギ</t>
    </rPh>
    <rPh sb="40" eb="41">
      <t>ハシ</t>
    </rPh>
    <phoneticPr fontId="4"/>
  </si>
  <si>
    <t>●各施設では、原則色付きセルを入力します。色付き以外のセルには計算式を入力している場合がありますので、計算式を削除しないように注意してください。</t>
    <rPh sb="1" eb="4">
      <t>カクシセツ</t>
    </rPh>
    <rPh sb="7" eb="9">
      <t>ゲンソク</t>
    </rPh>
    <rPh sb="9" eb="10">
      <t>イロ</t>
    </rPh>
    <rPh sb="10" eb="11">
      <t>ツキ</t>
    </rPh>
    <rPh sb="15" eb="17">
      <t>ニュウリョク</t>
    </rPh>
    <rPh sb="21" eb="22">
      <t>イロ</t>
    </rPh>
    <rPh sb="22" eb="23">
      <t>ツキ</t>
    </rPh>
    <rPh sb="24" eb="26">
      <t>イガイ</t>
    </rPh>
    <rPh sb="31" eb="34">
      <t>ケイサンシキ</t>
    </rPh>
    <rPh sb="35" eb="37">
      <t>ニュウリョク</t>
    </rPh>
    <rPh sb="41" eb="43">
      <t>バアイ</t>
    </rPh>
    <rPh sb="51" eb="54">
      <t>ケイサンシキ</t>
    </rPh>
    <rPh sb="55" eb="57">
      <t>サクジョ</t>
    </rPh>
    <rPh sb="63" eb="65">
      <t>チュウイ</t>
    </rPh>
    <phoneticPr fontId="4"/>
  </si>
  <si>
    <t>●業者欄が不足する場合は、補助表を活用するか、複数の業者をまとめてください。
「業者別食品購入額給食費調（様式８）」に行や列を挿入すると、あらかじめ設定している計算が正しく行われない可能性があります。</t>
    <rPh sb="1" eb="3">
      <t>ギョウシャ</t>
    </rPh>
    <rPh sb="3" eb="4">
      <t>ラン</t>
    </rPh>
    <rPh sb="5" eb="7">
      <t>フソク</t>
    </rPh>
    <rPh sb="9" eb="11">
      <t>バアイ</t>
    </rPh>
    <rPh sb="13" eb="15">
      <t>ホジョ</t>
    </rPh>
    <rPh sb="15" eb="16">
      <t>ヒョウ</t>
    </rPh>
    <rPh sb="17" eb="19">
      <t>カツヨウ</t>
    </rPh>
    <rPh sb="23" eb="25">
      <t>フクスウ</t>
    </rPh>
    <rPh sb="26" eb="28">
      <t>ギョウシャ</t>
    </rPh>
    <rPh sb="40" eb="42">
      <t>ギョウシャ</t>
    </rPh>
    <rPh sb="42" eb="43">
      <t>ベツ</t>
    </rPh>
    <rPh sb="43" eb="52">
      <t>ショクヒンコウニュウガクキュウショクヒシラ</t>
    </rPh>
    <rPh sb="53" eb="55">
      <t>ヨウシキ</t>
    </rPh>
    <rPh sb="59" eb="60">
      <t>ギョウ</t>
    </rPh>
    <rPh sb="61" eb="62">
      <t>レツ</t>
    </rPh>
    <rPh sb="63" eb="65">
      <t>ソウニュウ</t>
    </rPh>
    <rPh sb="74" eb="76">
      <t>セッテイ</t>
    </rPh>
    <rPh sb="80" eb="82">
      <t>ケイサン</t>
    </rPh>
    <rPh sb="83" eb="84">
      <t>タダ</t>
    </rPh>
    <rPh sb="86" eb="87">
      <t>オコナ</t>
    </rPh>
    <rPh sb="91" eb="94">
      <t>カノウセイ</t>
    </rPh>
    <phoneticPr fontId="4"/>
  </si>
  <si>
    <t>・施設で主食を準備し、提供した人数のみ入力する（家庭から主食を持参した場合の人数を含めない。）</t>
    <rPh sb="1" eb="3">
      <t>シセツ</t>
    </rPh>
    <rPh sb="4" eb="6">
      <t>シュショク</t>
    </rPh>
    <rPh sb="7" eb="9">
      <t>ジュンビ</t>
    </rPh>
    <rPh sb="11" eb="13">
      <t>テイキョウ</t>
    </rPh>
    <rPh sb="15" eb="17">
      <t>ニンズウ</t>
    </rPh>
    <rPh sb="19" eb="21">
      <t>ニュウリョク</t>
    </rPh>
    <rPh sb="24" eb="26">
      <t>カテイ</t>
    </rPh>
    <rPh sb="28" eb="30">
      <t>シュショク</t>
    </rPh>
    <rPh sb="31" eb="33">
      <t>ジサン</t>
    </rPh>
    <rPh sb="35" eb="37">
      <t>バアイ</t>
    </rPh>
    <rPh sb="38" eb="40">
      <t>ニンズウ</t>
    </rPh>
    <rPh sb="39" eb="40">
      <t>ショクニン</t>
    </rPh>
    <rPh sb="41" eb="42">
      <t>フク</t>
    </rPh>
    <phoneticPr fontId="4"/>
  </si>
  <si>
    <t>・めん類については、施設の状況に応じて主食または副食のいずれかに計上する。</t>
    <rPh sb="3" eb="4">
      <t>ルイ</t>
    </rPh>
    <rPh sb="10" eb="12">
      <t>シセツ</t>
    </rPh>
    <rPh sb="13" eb="15">
      <t>ジョウキョウ</t>
    </rPh>
    <rPh sb="16" eb="17">
      <t>オウ</t>
    </rPh>
    <rPh sb="19" eb="21">
      <t>シュショク</t>
    </rPh>
    <rPh sb="24" eb="26">
      <t>フクショク</t>
    </rPh>
    <rPh sb="32" eb="34">
      <t>ケイジョウ</t>
    </rPh>
    <phoneticPr fontId="4"/>
  </si>
  <si>
    <t>☆印には一時保育児などに提供した人数を入力し、必要に応じて倍率を変更する</t>
    <rPh sb="1" eb="2">
      <t>シルシ</t>
    </rPh>
    <rPh sb="6" eb="8">
      <t>ホイク</t>
    </rPh>
    <rPh sb="8" eb="9">
      <t>ジ</t>
    </rPh>
    <phoneticPr fontId="4"/>
  </si>
  <si>
    <t>セルに入力されている計算式は、シート「記入要領」で確認できる。　</t>
    <rPh sb="3" eb="5">
      <t>ニュウリョク</t>
    </rPh>
    <rPh sb="10" eb="13">
      <t>ケイサンシキ</t>
    </rPh>
    <rPh sb="19" eb="21">
      <t>キニュウ</t>
    </rPh>
    <rPh sb="21" eb="23">
      <t>ヨウリョウ</t>
    </rPh>
    <rPh sb="25" eb="27">
      <t>カクニン</t>
    </rPh>
    <phoneticPr fontId="4"/>
  </si>
  <si>
    <t>「４月」のシートに年度を入力する。４月に入力すると、各シートの年度欄に自動で反映される。</t>
    <rPh sb="2" eb="3">
      <t>ガツ</t>
    </rPh>
    <rPh sb="9" eb="10">
      <t>ネン</t>
    </rPh>
    <rPh sb="10" eb="11">
      <t>ド</t>
    </rPh>
    <rPh sb="12" eb="14">
      <t>ニュウリョク</t>
    </rPh>
    <rPh sb="18" eb="19">
      <t>ガツ</t>
    </rPh>
    <rPh sb="20" eb="22">
      <t>ニュウリョク</t>
    </rPh>
    <rPh sb="26" eb="27">
      <t>カク</t>
    </rPh>
    <rPh sb="31" eb="33">
      <t>ネンド</t>
    </rPh>
    <rPh sb="33" eb="34">
      <t>ラン</t>
    </rPh>
    <rPh sb="35" eb="37">
      <t>ジドウ</t>
    </rPh>
    <rPh sb="38" eb="40">
      <t>ハンエイ</t>
    </rPh>
    <phoneticPr fontId="4"/>
  </si>
  <si>
    <t>【職員分の食材料費を按分で区分する施設のみ】　※職員分を発注の段階から分けている（別発注）施設は入力不要。
職員食の提供量が３歳以上児の何倍かを入力する。入力した比率で按分されるので、セル「C11」「C22」の計算式は変更しなくてよい。</t>
    <rPh sb="1" eb="3">
      <t>ショクイン</t>
    </rPh>
    <rPh sb="3" eb="4">
      <t>ブン</t>
    </rPh>
    <rPh sb="5" eb="6">
      <t>ショク</t>
    </rPh>
    <rPh sb="6" eb="8">
      <t>ザイリョウ</t>
    </rPh>
    <rPh sb="8" eb="9">
      <t>ヒ</t>
    </rPh>
    <rPh sb="10" eb="12">
      <t>アンブン</t>
    </rPh>
    <rPh sb="13" eb="15">
      <t>クブン</t>
    </rPh>
    <rPh sb="17" eb="19">
      <t>シセツ</t>
    </rPh>
    <rPh sb="24" eb="26">
      <t>ショクイン</t>
    </rPh>
    <rPh sb="26" eb="27">
      <t>ブン</t>
    </rPh>
    <rPh sb="28" eb="30">
      <t>ハッチュウ</t>
    </rPh>
    <rPh sb="31" eb="33">
      <t>ダンカイ</t>
    </rPh>
    <rPh sb="35" eb="36">
      <t>ワ</t>
    </rPh>
    <rPh sb="41" eb="42">
      <t>ベツ</t>
    </rPh>
    <rPh sb="42" eb="44">
      <t>ハッチュウ</t>
    </rPh>
    <rPh sb="45" eb="47">
      <t>シセツ</t>
    </rPh>
    <rPh sb="48" eb="50">
      <t>ニュウリョク</t>
    </rPh>
    <rPh sb="50" eb="52">
      <t>フヨウ</t>
    </rPh>
    <phoneticPr fontId="4"/>
  </si>
  <si>
    <t>１カ月の主食と副食の提供人数（実施人数）を、３歳未満児・３歳以上児・職員等に分けて、それぞれ入力する。
☆欄には入所児童の給食材料費と区分する一時保育などの人数を入力する。
（３歳以上児の主食については、主食を施設で準備した人数のみを計上し、家庭から主食を持参した人数を含めない。）</t>
    <rPh sb="2" eb="3">
      <t>ゲツ</t>
    </rPh>
    <rPh sb="4" eb="6">
      <t>シュショク</t>
    </rPh>
    <rPh sb="7" eb="9">
      <t>フクショク</t>
    </rPh>
    <rPh sb="10" eb="12">
      <t>テイキョウ</t>
    </rPh>
    <rPh sb="12" eb="14">
      <t>ニンズウ</t>
    </rPh>
    <rPh sb="15" eb="17">
      <t>ジッシ</t>
    </rPh>
    <rPh sb="17" eb="19">
      <t>ニンズウ</t>
    </rPh>
    <rPh sb="23" eb="24">
      <t>サイ</t>
    </rPh>
    <rPh sb="24" eb="26">
      <t>ミマン</t>
    </rPh>
    <rPh sb="26" eb="27">
      <t>ジ</t>
    </rPh>
    <rPh sb="29" eb="30">
      <t>サイ</t>
    </rPh>
    <rPh sb="30" eb="32">
      <t>イジョウ</t>
    </rPh>
    <rPh sb="32" eb="33">
      <t>ジ</t>
    </rPh>
    <rPh sb="34" eb="36">
      <t>ショクイン</t>
    </rPh>
    <rPh sb="36" eb="37">
      <t>トウ</t>
    </rPh>
    <rPh sb="38" eb="39">
      <t>ワ</t>
    </rPh>
    <rPh sb="46" eb="48">
      <t>ニュウリョク</t>
    </rPh>
    <phoneticPr fontId="4"/>
  </si>
  <si>
    <t>（注意）計算式が設定されています！
１カ月の提供人数（実施人数）を発注率で換算した人数。この人数をもとに按分比率が決定する。
発注率が異なる場合は、セルに設定されている計算式を修正する。</t>
    <rPh sb="1" eb="3">
      <t>チュウイ</t>
    </rPh>
    <rPh sb="4" eb="7">
      <t>ケイサンシキ</t>
    </rPh>
    <rPh sb="8" eb="10">
      <t>セッテイ</t>
    </rPh>
    <phoneticPr fontId="4"/>
  </si>
  <si>
    <t>業者名を入力する。
業者欄が不足する場合は、補助表を活用するか、複数の業者をまとめる。
（行や列を挿入すると計算式の設定がおかしくなり、正しく計算されない可能性がある。）</t>
    <rPh sb="0" eb="2">
      <t>ギョウシャ</t>
    </rPh>
    <rPh sb="2" eb="3">
      <t>メイ</t>
    </rPh>
    <rPh sb="4" eb="6">
      <t>ニュウリョク</t>
    </rPh>
    <phoneticPr fontId="4"/>
  </si>
  <si>
    <t>（黄色のセル）３歳未満児の副食のみに使用するの食材の金額を入力する。
３歳未満児のみに提供するおやつ、離乳食のみに提供する食材、育児用粉乳のほか、☆欄の３歳未満児にのみ提供する食材も含む。</t>
    <rPh sb="1" eb="3">
      <t>キイロ</t>
    </rPh>
    <rPh sb="8" eb="9">
      <t>サイ</t>
    </rPh>
    <rPh sb="9" eb="11">
      <t>ミマン</t>
    </rPh>
    <rPh sb="11" eb="12">
      <t>ジ</t>
    </rPh>
    <rPh sb="13" eb="15">
      <t>フクショク</t>
    </rPh>
    <rPh sb="18" eb="20">
      <t>シヨウ</t>
    </rPh>
    <rPh sb="23" eb="25">
      <t>ショクザイ</t>
    </rPh>
    <rPh sb="24" eb="25">
      <t>フクショク</t>
    </rPh>
    <rPh sb="26" eb="28">
      <t>キンガク</t>
    </rPh>
    <rPh sb="29" eb="31">
      <t>ニュウリョク</t>
    </rPh>
    <rPh sb="36" eb="37">
      <t>サイ</t>
    </rPh>
    <rPh sb="37" eb="39">
      <t>ミマン</t>
    </rPh>
    <rPh sb="39" eb="40">
      <t>ジ</t>
    </rPh>
    <rPh sb="43" eb="45">
      <t>テイキョウ</t>
    </rPh>
    <rPh sb="64" eb="67">
      <t>イクジヨウ</t>
    </rPh>
    <rPh sb="67" eb="69">
      <t>フンニュウ</t>
    </rPh>
    <rPh sb="74" eb="75">
      <t>ラン</t>
    </rPh>
    <phoneticPr fontId="4"/>
  </si>
  <si>
    <t>業者ごとの１カ月分の合計金額から、３歳未満児のみに使用する食材（⑥）を除いた金額を入力する。</t>
    <rPh sb="18" eb="19">
      <t>サイ</t>
    </rPh>
    <phoneticPr fontId="4"/>
  </si>
  <si>
    <t>（注意）計算式が設定されています！
職員を除いた「児童（☆欄含む）のみで按分する場合の按分比率」が表示される。
児童に提供する給食の一部を職員食では提供しない場合、職員欄を「0」とした上で、この按分比に基づいて再計算をしなおす必要がある。
職員欄を「0」としただけでは正確に計算されないので注意。　※職員分を発注の段階から分ける（別発注）という方法もある。</t>
    <rPh sb="1" eb="3">
      <t>チュウイ</t>
    </rPh>
    <rPh sb="4" eb="7">
      <t>ケイサンシキ</t>
    </rPh>
    <rPh sb="8" eb="10">
      <t>セッテイ</t>
    </rPh>
    <rPh sb="18" eb="20">
      <t>ショクイン</t>
    </rPh>
    <rPh sb="21" eb="22">
      <t>ノゾ</t>
    </rPh>
    <rPh sb="25" eb="27">
      <t>ジドウ</t>
    </rPh>
    <rPh sb="29" eb="30">
      <t>ラン</t>
    </rPh>
    <rPh sb="30" eb="31">
      <t>フク</t>
    </rPh>
    <rPh sb="36" eb="38">
      <t>アンブン</t>
    </rPh>
    <rPh sb="40" eb="42">
      <t>バアイ</t>
    </rPh>
    <rPh sb="43" eb="45">
      <t>アンブン</t>
    </rPh>
    <rPh sb="45" eb="47">
      <t>ヒリツ</t>
    </rPh>
    <rPh sb="49" eb="51">
      <t>ヒョウジ</t>
    </rPh>
    <rPh sb="56" eb="58">
      <t>ジドウ</t>
    </rPh>
    <rPh sb="59" eb="61">
      <t>テイキョウ</t>
    </rPh>
    <rPh sb="63" eb="65">
      <t>キュウショク</t>
    </rPh>
    <rPh sb="66" eb="68">
      <t>イチブ</t>
    </rPh>
    <rPh sb="69" eb="71">
      <t>ショクイン</t>
    </rPh>
    <rPh sb="71" eb="72">
      <t>ショク</t>
    </rPh>
    <rPh sb="74" eb="76">
      <t>テイキョウ</t>
    </rPh>
    <rPh sb="79" eb="81">
      <t>バアイ</t>
    </rPh>
    <rPh sb="82" eb="84">
      <t>ショクイン</t>
    </rPh>
    <rPh sb="84" eb="85">
      <t>ラン</t>
    </rPh>
    <rPh sb="92" eb="93">
      <t>ウエ</t>
    </rPh>
    <rPh sb="97" eb="99">
      <t>アンブン</t>
    </rPh>
    <rPh sb="99" eb="100">
      <t>ヒ</t>
    </rPh>
    <rPh sb="101" eb="102">
      <t>モト</t>
    </rPh>
    <rPh sb="113" eb="115">
      <t>ヒツヨウ</t>
    </rPh>
    <rPh sb="120" eb="122">
      <t>ショクイン</t>
    </rPh>
    <rPh sb="122" eb="123">
      <t>ラン</t>
    </rPh>
    <rPh sb="134" eb="136">
      <t>セイカク</t>
    </rPh>
    <rPh sb="137" eb="139">
      <t>ケイサン</t>
    </rPh>
    <rPh sb="145" eb="147">
      <t>チュウイ</t>
    </rPh>
    <phoneticPr fontId="4"/>
  </si>
  <si>
    <t>＜例＞職員食として午後おやつのスキムミルクは提供しない事例　（方法①・②とも、はじめに職員の金額欄は「0」とする）
　【方法①】　
　　　　⑧の箇所が　（※入所児童の按分比率は、３歳未満児 30.0％：３歳以上児 60.0%：☆欄の児童 10.0%)　だったとすると、
　　　　「スキムミルクの総合計」×0.30＝「スキムミルクの３歳未満児の金額」　となる。
　　　　３歳以上児・☆欄の児童の金額についても同様の求める。それぞれの計算結果を該当欄に入力する。
　【方法②】　
　　　　３歳以上児の金額欄（例の場合は「スキムミルク」列の「P20」）にカーソルを合わせ、計算式「=TRUNC(P18*$D20)」の「D20 → Ｉ23」に変更する。
　　　　同様に☆欄の計算式「=TRUNC(P18*$D21)」の「D21→K23」に変更する。
　　　　３歳以上児および☆欄児童の金額を変更したら、３歳未満児は自動計算される。
　　　　※スキムミルク以外の場合でも、職員が食べない食品の３歳以上児の計算式は「Ｄ20→Ｉ23」、☆欄の計算式は「Ｄ21→Ｋ23」に変更する。</t>
    <rPh sb="1" eb="2">
      <t>タト</t>
    </rPh>
    <rPh sb="3" eb="5">
      <t>ショクイン</t>
    </rPh>
    <rPh sb="5" eb="6">
      <t>ショク</t>
    </rPh>
    <rPh sb="9" eb="11">
      <t>ゴゴ</t>
    </rPh>
    <rPh sb="22" eb="24">
      <t>テイキョウ</t>
    </rPh>
    <rPh sb="27" eb="29">
      <t>ジレイ</t>
    </rPh>
    <rPh sb="31" eb="33">
      <t>ホウホウ</t>
    </rPh>
    <rPh sb="43" eb="45">
      <t>ショクイン</t>
    </rPh>
    <rPh sb="46" eb="48">
      <t>キンガク</t>
    </rPh>
    <rPh sb="48" eb="49">
      <t>ラン</t>
    </rPh>
    <rPh sb="60" eb="62">
      <t>ホウホウ</t>
    </rPh>
    <rPh sb="72" eb="74">
      <t>カショ</t>
    </rPh>
    <rPh sb="78" eb="80">
      <t>ニュウショ</t>
    </rPh>
    <rPh sb="80" eb="82">
      <t>ジドウ</t>
    </rPh>
    <rPh sb="83" eb="85">
      <t>アンブン</t>
    </rPh>
    <rPh sb="85" eb="87">
      <t>ヒリツ</t>
    </rPh>
    <rPh sb="90" eb="91">
      <t>サイ</t>
    </rPh>
    <rPh sb="91" eb="93">
      <t>ミマン</t>
    </rPh>
    <rPh sb="93" eb="94">
      <t>ジ</t>
    </rPh>
    <rPh sb="102" eb="103">
      <t>サイ</t>
    </rPh>
    <rPh sb="103" eb="105">
      <t>イジョウ</t>
    </rPh>
    <rPh sb="105" eb="106">
      <t>ジ</t>
    </rPh>
    <rPh sb="114" eb="115">
      <t>ラン</t>
    </rPh>
    <rPh sb="116" eb="118">
      <t>ジドウ</t>
    </rPh>
    <rPh sb="191" eb="192">
      <t>ラン</t>
    </rPh>
    <rPh sb="193" eb="195">
      <t>ジドウ</t>
    </rPh>
    <rPh sb="196" eb="198">
      <t>キンガク</t>
    </rPh>
    <rPh sb="203" eb="205">
      <t>ドウヨウ</t>
    </rPh>
    <rPh sb="206" eb="207">
      <t>モト</t>
    </rPh>
    <rPh sb="215" eb="217">
      <t>ケイサン</t>
    </rPh>
    <rPh sb="217" eb="219">
      <t>ケッカ</t>
    </rPh>
    <rPh sb="220" eb="222">
      <t>ガイトウ</t>
    </rPh>
    <rPh sb="222" eb="223">
      <t>ラン</t>
    </rPh>
    <rPh sb="224" eb="226">
      <t>ニュウリョク</t>
    </rPh>
    <rPh sb="233" eb="235">
      <t>ホウホウ</t>
    </rPh>
    <rPh sb="244" eb="245">
      <t>サイ</t>
    </rPh>
    <rPh sb="245" eb="247">
      <t>イジョウ</t>
    </rPh>
    <rPh sb="247" eb="248">
      <t>ジ</t>
    </rPh>
    <rPh sb="249" eb="251">
      <t>キンガク</t>
    </rPh>
    <rPh sb="251" eb="252">
      <t>ラン</t>
    </rPh>
    <rPh sb="253" eb="254">
      <t>レイ</t>
    </rPh>
    <rPh sb="255" eb="257">
      <t>バアイ</t>
    </rPh>
    <rPh sb="266" eb="267">
      <t>レツ</t>
    </rPh>
    <rPh sb="280" eb="281">
      <t>ア</t>
    </rPh>
    <rPh sb="284" eb="287">
      <t>ケイサンシキ</t>
    </rPh>
    <rPh sb="318" eb="320">
      <t>ヘンコウ</t>
    </rPh>
    <rPh sb="328" eb="330">
      <t>ドウヨウ</t>
    </rPh>
    <rPh sb="332" eb="333">
      <t>ラン</t>
    </rPh>
    <rPh sb="334" eb="337">
      <t>ケイサンシキ</t>
    </rPh>
    <rPh sb="366" eb="368">
      <t>ヘンコウ</t>
    </rPh>
    <rPh sb="377" eb="378">
      <t>サイ</t>
    </rPh>
    <rPh sb="378" eb="380">
      <t>イジョウ</t>
    </rPh>
    <rPh sb="380" eb="381">
      <t>ジ</t>
    </rPh>
    <rPh sb="385" eb="386">
      <t>ラン</t>
    </rPh>
    <rPh sb="386" eb="388">
      <t>ジドウ</t>
    </rPh>
    <rPh sb="389" eb="391">
      <t>キンガク</t>
    </rPh>
    <rPh sb="392" eb="394">
      <t>ヘンコウ</t>
    </rPh>
    <rPh sb="399" eb="400">
      <t>サイ</t>
    </rPh>
    <rPh sb="400" eb="402">
      <t>ミマン</t>
    </rPh>
    <rPh sb="402" eb="403">
      <t>ジ</t>
    </rPh>
    <rPh sb="404" eb="406">
      <t>ジドウ</t>
    </rPh>
    <rPh sb="406" eb="408">
      <t>ケイサン</t>
    </rPh>
    <rPh sb="424" eb="426">
      <t>イガイ</t>
    </rPh>
    <rPh sb="427" eb="429">
      <t>バアイ</t>
    </rPh>
    <rPh sb="432" eb="434">
      <t>ショクイン</t>
    </rPh>
    <rPh sb="435" eb="436">
      <t>タ</t>
    </rPh>
    <rPh sb="439" eb="441">
      <t>ショクヒン</t>
    </rPh>
    <rPh sb="443" eb="444">
      <t>サイ</t>
    </rPh>
    <rPh sb="444" eb="446">
      <t>イジョウ</t>
    </rPh>
    <rPh sb="446" eb="447">
      <t>ジ</t>
    </rPh>
    <rPh sb="448" eb="451">
      <t>ケイサンシキ</t>
    </rPh>
    <rPh sb="463" eb="464">
      <t>ラン</t>
    </rPh>
    <rPh sb="465" eb="468">
      <t>ケイサンシキ</t>
    </rPh>
    <rPh sb="479" eb="481">
      <t>ヘンコウ</t>
    </rPh>
    <phoneticPr fontId="4"/>
  </si>
  <si>
    <t>給食を提供した日数を平日・土曜日に分けて入力する。
※行事などで、通常の土曜日とは違い、平日と同程度の人数分を発注する土曜日は「平日」と考え、「平日」の給食提供日数に含めてください。</t>
    <rPh sb="0" eb="2">
      <t>キュウショク</t>
    </rPh>
    <rPh sb="3" eb="5">
      <t>テイキョウ</t>
    </rPh>
    <rPh sb="7" eb="9">
      <t>ニッスウ</t>
    </rPh>
    <rPh sb="10" eb="12">
      <t>ヘイジツ</t>
    </rPh>
    <rPh sb="13" eb="15">
      <t>ドヨウ</t>
    </rPh>
    <rPh sb="15" eb="16">
      <t>ヒ</t>
    </rPh>
    <rPh sb="17" eb="18">
      <t>ワ</t>
    </rPh>
    <rPh sb="20" eb="22">
      <t>ニュウリョク</t>
    </rPh>
    <rPh sb="27" eb="29">
      <t>ギョウジ</t>
    </rPh>
    <rPh sb="33" eb="35">
      <t>ツウジョウ</t>
    </rPh>
    <rPh sb="36" eb="39">
      <t>ドヨウビ</t>
    </rPh>
    <rPh sb="41" eb="42">
      <t>チガ</t>
    </rPh>
    <rPh sb="44" eb="46">
      <t>ヘイジツ</t>
    </rPh>
    <rPh sb="47" eb="50">
      <t>ドウテイド</t>
    </rPh>
    <rPh sb="51" eb="54">
      <t>ニンズウブン</t>
    </rPh>
    <rPh sb="68" eb="69">
      <t>カンガ</t>
    </rPh>
    <rPh sb="76" eb="78">
      <t>キュウショク</t>
    </rPh>
    <rPh sb="78" eb="80">
      <t>テイキョウ</t>
    </rPh>
    <rPh sb="80" eb="82">
      <t>ニッスウ</t>
    </rPh>
    <rPh sb="83" eb="84">
      <t>フク</t>
    </rPh>
    <phoneticPr fontId="4"/>
  </si>
  <si>
    <t xml:space="preserve">
【児童出欠集計簿からの算出方法】
　　（ア）または（イ）の方法により、３歳未満児と３歳以上児
　　それぞれの延総人数を算出してください。</t>
    <rPh sb="30" eb="32">
      <t>ホウホウ</t>
    </rPh>
    <rPh sb="37" eb="38">
      <t>サイ</t>
    </rPh>
    <rPh sb="38" eb="40">
      <t>ミマン</t>
    </rPh>
    <rPh sb="40" eb="41">
      <t>ジ</t>
    </rPh>
    <rPh sb="43" eb="44">
      <t>サイ</t>
    </rPh>
    <rPh sb="44" eb="46">
      <t>イジョウ</t>
    </rPh>
    <rPh sb="46" eb="47">
      <t>ジ</t>
    </rPh>
    <rPh sb="55" eb="56">
      <t>ノ</t>
    </rPh>
    <rPh sb="56" eb="57">
      <t>ソウ</t>
    </rPh>
    <rPh sb="57" eb="59">
      <t>ニンズウ</t>
    </rPh>
    <rPh sb="60" eb="62">
      <t>サンシュツ</t>
    </rPh>
    <phoneticPr fontId="4"/>
  </si>
  <si>
    <t>平日、土曜日に発注する１日あたりの人数を入力する。☆欄の児童の人数は含めない。</t>
    <rPh sb="0" eb="2">
      <t>ヘイジツ</t>
    </rPh>
    <rPh sb="3" eb="6">
      <t>ドヨウビ</t>
    </rPh>
    <rPh sb="7" eb="9">
      <t>ハッチュウ</t>
    </rPh>
    <rPh sb="12" eb="13">
      <t>ニチ</t>
    </rPh>
    <rPh sb="17" eb="19">
      <t>ニンズウ</t>
    </rPh>
    <rPh sb="20" eb="22">
      <t>ニュウリョク</t>
    </rPh>
    <rPh sb="26" eb="27">
      <t>ラン</t>
    </rPh>
    <rPh sb="28" eb="30">
      <t>ジドウ</t>
    </rPh>
    <rPh sb="31" eb="33">
      <t>ニンズウ</t>
    </rPh>
    <rPh sb="34" eb="35">
      <t>フク</t>
    </rPh>
    <phoneticPr fontId="4"/>
  </si>
  <si>
    <t>（３歳以上児は副食のみの金額、３歳未満児は主食と副食の合計金額が算出される）</t>
    <rPh sb="32" eb="34">
      <t>サンシュツ</t>
    </rPh>
    <phoneticPr fontId="4"/>
  </si>
  <si>
    <t>●発注率換算係数は、次の通り、市が作成する標準献立の提供比率があらかじめ設定されている。
　　　　【主食】３歳以上児「１」に対して３歳未満児「0.7」、【副食】３歳以上児「1」に対して３歳未満児「0.8」　
　施設の提供比率が異なる場合は計算設定を変更する必要がある。（変更方法は下記の入力方法④を参照）</t>
    <rPh sb="1" eb="4">
      <t>ハッチュウリツ</t>
    </rPh>
    <rPh sb="4" eb="8">
      <t>カンザンケイスウ</t>
    </rPh>
    <rPh sb="10" eb="11">
      <t>ツギ</t>
    </rPh>
    <rPh sb="12" eb="13">
      <t>トオ</t>
    </rPh>
    <rPh sb="15" eb="16">
      <t>シ</t>
    </rPh>
    <rPh sb="17" eb="19">
      <t>サクセイ</t>
    </rPh>
    <rPh sb="21" eb="25">
      <t>ヒョウジュンコンダテ</t>
    </rPh>
    <rPh sb="26" eb="28">
      <t>テイキョウ</t>
    </rPh>
    <rPh sb="28" eb="30">
      <t>ヒリツ</t>
    </rPh>
    <rPh sb="36" eb="38">
      <t>セッテイ</t>
    </rPh>
    <rPh sb="50" eb="52">
      <t>シュショク</t>
    </rPh>
    <rPh sb="54" eb="55">
      <t>サイ</t>
    </rPh>
    <rPh sb="55" eb="57">
      <t>イジョウ</t>
    </rPh>
    <rPh sb="57" eb="58">
      <t>ジ</t>
    </rPh>
    <rPh sb="62" eb="63">
      <t>タイ</t>
    </rPh>
    <rPh sb="66" eb="67">
      <t>サイ</t>
    </rPh>
    <rPh sb="67" eb="69">
      <t>ミマン</t>
    </rPh>
    <rPh sb="69" eb="70">
      <t>ジ</t>
    </rPh>
    <rPh sb="77" eb="79">
      <t>フクショク</t>
    </rPh>
    <rPh sb="81" eb="82">
      <t>サイ</t>
    </rPh>
    <rPh sb="82" eb="85">
      <t>イジョウジ</t>
    </rPh>
    <rPh sb="89" eb="90">
      <t>タイ</t>
    </rPh>
    <rPh sb="93" eb="94">
      <t>サイ</t>
    </rPh>
    <rPh sb="94" eb="97">
      <t>ミマンジ</t>
    </rPh>
    <rPh sb="105" eb="107">
      <t>シセツ</t>
    </rPh>
    <rPh sb="108" eb="110">
      <t>テイキョウ</t>
    </rPh>
    <rPh sb="110" eb="112">
      <t>ヒリツ</t>
    </rPh>
    <rPh sb="113" eb="114">
      <t>コト</t>
    </rPh>
    <rPh sb="116" eb="118">
      <t>バアイ</t>
    </rPh>
    <rPh sb="119" eb="121">
      <t>ケイサン</t>
    </rPh>
    <rPh sb="121" eb="123">
      <t>セッテイ</t>
    </rPh>
    <rPh sb="124" eb="126">
      <t>ヘンコウ</t>
    </rPh>
    <rPh sb="128" eb="130">
      <t>ヒツヨウ</t>
    </rPh>
    <rPh sb="135" eb="137">
      <t>ヘンコウ</t>
    </rPh>
    <rPh sb="137" eb="139">
      <t>ホウホウ</t>
    </rPh>
    <rPh sb="140" eb="142">
      <t>カキ</t>
    </rPh>
    <rPh sb="149" eb="151">
      <t>サンショウ</t>
    </rPh>
    <phoneticPr fontId="4"/>
  </si>
  <si>
    <t>＜様式のポイント＞</t>
    <rPh sb="1" eb="3">
      <t>ヨウシキ</t>
    </rPh>
    <phoneticPr fontId="4"/>
  </si>
  <si>
    <t>●３歳以上児について、実際の副食の提供に要した食材料費（いわゆる実費）を把握できるよう、 「一人あたりの給食費（日額・月額）」 については、３歳以上児は副食のみの金額を算出する計算式が設定されている。なお、３歳未満児は主食と副食の合計額が算出される。</t>
    <rPh sb="2" eb="3">
      <t>サイ</t>
    </rPh>
    <rPh sb="3" eb="5">
      <t>イジョウ</t>
    </rPh>
    <rPh sb="5" eb="6">
      <t>ジ</t>
    </rPh>
    <rPh sb="11" eb="13">
      <t>ジッサイ</t>
    </rPh>
    <rPh sb="14" eb="16">
      <t>フクショク</t>
    </rPh>
    <rPh sb="17" eb="19">
      <t>テイキョウ</t>
    </rPh>
    <rPh sb="20" eb="21">
      <t>ヨウ</t>
    </rPh>
    <rPh sb="23" eb="24">
      <t>ショク</t>
    </rPh>
    <rPh sb="24" eb="26">
      <t>ザイリョウ</t>
    </rPh>
    <rPh sb="26" eb="27">
      <t>ヒ</t>
    </rPh>
    <rPh sb="32" eb="34">
      <t>ジッピ</t>
    </rPh>
    <rPh sb="36" eb="38">
      <t>ハアク</t>
    </rPh>
    <rPh sb="46" eb="48">
      <t>ヒトリ</t>
    </rPh>
    <rPh sb="52" eb="55">
      <t>キュウショクヒ</t>
    </rPh>
    <rPh sb="56" eb="58">
      <t>ニチガク</t>
    </rPh>
    <rPh sb="59" eb="60">
      <t>ツキ</t>
    </rPh>
    <rPh sb="60" eb="61">
      <t>ガク</t>
    </rPh>
    <rPh sb="71" eb="72">
      <t>サイ</t>
    </rPh>
    <rPh sb="72" eb="74">
      <t>イジョウ</t>
    </rPh>
    <rPh sb="74" eb="75">
      <t>ジ</t>
    </rPh>
    <rPh sb="76" eb="78">
      <t>フクショク</t>
    </rPh>
    <rPh sb="81" eb="83">
      <t>キンガク</t>
    </rPh>
    <rPh sb="84" eb="86">
      <t>サンシュツ</t>
    </rPh>
    <rPh sb="88" eb="91">
      <t>ケイサンシキ</t>
    </rPh>
    <rPh sb="92" eb="94">
      <t>セッテイ</t>
    </rPh>
    <rPh sb="104" eb="105">
      <t>サイ</t>
    </rPh>
    <rPh sb="105" eb="107">
      <t>ミマン</t>
    </rPh>
    <rPh sb="107" eb="108">
      <t>ジ</t>
    </rPh>
    <rPh sb="109" eb="111">
      <t>シュショク</t>
    </rPh>
    <rPh sb="112" eb="114">
      <t>フクショク</t>
    </rPh>
    <rPh sb="115" eb="117">
      <t>ゴウケイ</t>
    </rPh>
    <rPh sb="117" eb="118">
      <t>ガク</t>
    </rPh>
    <rPh sb="119" eb="121">
      <t>サンシュツ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</si>
</sst>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0&quot;月分　業者別食品購入額給食費調&quot;"/>
    <numFmt numFmtId="178" formatCode="&quot;： ３歳以上児  &quot;\ 0.0%&quot;  ：&quot;"/>
    <numFmt numFmtId="179" formatCode="&quot;☆欄の児童  &quot;\ 0.0%&quot;  ）&quot;"/>
    <numFmt numFmtId="180" formatCode="0&quot;人&quot;"/>
    <numFmt numFmtId="181" formatCode="0&quot;）&quot;"/>
    <numFmt numFmtId="182" formatCode="0.0000"/>
    <numFmt numFmtId="183" formatCode="&quot;（※児童の按分比率は、３歳未満児 &quot;\ 0.0%"/>
    <numFmt numFmtId="184" formatCode="&quot;（※入所児童の按分比率は、３歳未満児 &quot;\ 0.0%"/>
  </numFmts>
  <fonts count="43">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12"/>
      <color theme="1"/>
      <name val="ＭＳ Ｐゴシック"/>
      <family val="3"/>
      <charset val="128"/>
    </font>
    <font>
      <sz val="6"/>
      <name val="游ゴシック"/>
      <family val="2"/>
      <charset val="128"/>
      <scheme val="minor"/>
    </font>
    <font>
      <b/>
      <sz val="12"/>
      <color indexed="81"/>
      <name val="MS P ゴシック"/>
      <family val="3"/>
      <charset val="128"/>
    </font>
    <font>
      <sz val="14"/>
      <color theme="1"/>
      <name val="ＭＳ Ｐゴシック"/>
      <family val="3"/>
      <charset val="128"/>
    </font>
    <font>
      <b/>
      <sz val="12"/>
      <color indexed="10"/>
      <name val="MS P ゴシック"/>
      <family val="3"/>
      <charset val="128"/>
    </font>
    <font>
      <sz val="12"/>
      <color rgb="FF0000FF"/>
      <name val="ＭＳ Ｐゴシック"/>
      <family val="3"/>
      <charset val="128"/>
    </font>
    <font>
      <sz val="16"/>
      <color rgb="FFFF0000"/>
      <name val="HGS創英角ｺﾞｼｯｸUB"/>
      <family val="3"/>
      <charset val="128"/>
    </font>
    <font>
      <u/>
      <sz val="12"/>
      <color theme="1"/>
      <name val="HGS創英角ｺﾞｼｯｸUB"/>
      <family val="3"/>
      <charset val="128"/>
    </font>
    <font>
      <sz val="20"/>
      <color theme="0"/>
      <name val="HGS創英角ｺﾞｼｯｸUB"/>
      <family val="3"/>
      <charset val="128"/>
    </font>
    <font>
      <u/>
      <sz val="14"/>
      <color theme="1"/>
      <name val="ＭＳ Ｐゴシック"/>
      <family val="3"/>
      <charset val="128"/>
    </font>
    <font>
      <sz val="14"/>
      <color theme="1"/>
      <name val="HGS創英角ｺﾞｼｯｸUB"/>
      <family val="3"/>
      <charset val="128"/>
    </font>
    <font>
      <sz val="14"/>
      <color rgb="FFFF0000"/>
      <name val="HGS創英角ｺﾞｼｯｸUB"/>
      <family val="3"/>
      <charset val="128"/>
    </font>
    <font>
      <sz val="24"/>
      <color theme="1"/>
      <name val="HGS創英角ｺﾞｼｯｸUB"/>
      <family val="3"/>
      <charset val="128"/>
    </font>
    <font>
      <sz val="26"/>
      <color theme="1"/>
      <name val="HGS創英角ｺﾞｼｯｸUB"/>
      <family val="3"/>
      <charset val="128"/>
    </font>
    <font>
      <sz val="12"/>
      <name val="ＭＳ 明朝"/>
      <family val="1"/>
      <charset val="128"/>
    </font>
    <font>
      <sz val="6"/>
      <name val="ＭＳ 明朝"/>
      <family val="1"/>
      <charset val="128"/>
    </font>
    <font>
      <sz val="12"/>
      <name val="ＭＳ Ｐゴシック"/>
      <family val="3"/>
      <charset val="128"/>
    </font>
    <font>
      <sz val="16"/>
      <name val="HGS創英角ｺﾞｼｯｸUB"/>
      <family val="3"/>
      <charset val="128"/>
    </font>
    <font>
      <sz val="1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22"/>
      <color theme="1"/>
      <name val="ＭＳ 明朝"/>
      <family val="1"/>
      <charset val="128"/>
    </font>
    <font>
      <sz val="20"/>
      <color theme="1"/>
      <name val="ＭＳ Ｐゴシック"/>
      <family val="3"/>
      <charset val="128"/>
    </font>
    <font>
      <u/>
      <sz val="22"/>
      <color theme="1"/>
      <name val="ＭＳ Ｐゴシック"/>
      <family val="3"/>
      <charset val="128"/>
    </font>
    <font>
      <u/>
      <sz val="20"/>
      <color theme="1"/>
      <name val="ＭＳ Ｐゴシック"/>
      <family val="3"/>
      <charset val="128"/>
    </font>
    <font>
      <b/>
      <sz val="28"/>
      <color theme="1"/>
      <name val="ＭＳ Ｐゴシック"/>
      <family val="3"/>
      <charset val="128"/>
    </font>
    <font>
      <sz val="14"/>
      <color theme="1"/>
      <name val="HGSｺﾞｼｯｸE"/>
      <family val="3"/>
      <charset val="128"/>
    </font>
    <font>
      <b/>
      <sz val="20"/>
      <color theme="1"/>
      <name val="ＭＳ Ｐゴシック"/>
      <family val="3"/>
      <charset val="128"/>
    </font>
    <font>
      <b/>
      <sz val="24"/>
      <color theme="1"/>
      <name val="ＭＳ Ｐゴシック"/>
      <family val="3"/>
      <charset val="128"/>
    </font>
    <font>
      <sz val="24"/>
      <color theme="1"/>
      <name val="ＭＳ Ｐゴシック"/>
      <family val="3"/>
      <charset val="128"/>
    </font>
    <font>
      <b/>
      <sz val="36"/>
      <color theme="1"/>
      <name val="ＭＳ Ｐゴシック"/>
      <family val="3"/>
      <charset val="128"/>
    </font>
    <font>
      <sz val="36"/>
      <color theme="1"/>
      <name val="ＭＳ Ｐゴシック"/>
      <family val="3"/>
      <charset val="128"/>
    </font>
    <font>
      <sz val="26"/>
      <color rgb="FFFF0000"/>
      <name val="HGP創英角ｺﾞｼｯｸUB"/>
      <family val="3"/>
      <charset val="128"/>
    </font>
    <font>
      <b/>
      <sz val="22"/>
      <color theme="1"/>
      <name val="ＭＳ Ｐゴシック"/>
      <family val="3"/>
      <charset val="128"/>
    </font>
    <font>
      <sz val="28"/>
      <color theme="1"/>
      <name val="HGP創英角ｺﾞｼｯｸUB"/>
      <family val="3"/>
      <charset val="128"/>
    </font>
    <font>
      <b/>
      <sz val="22"/>
      <color rgb="FF0000FF"/>
      <name val="HGP明朝B"/>
      <family val="1"/>
      <charset val="128"/>
    </font>
    <font>
      <b/>
      <sz val="22"/>
      <color rgb="FF0000FF"/>
      <name val="HGP明朝E"/>
      <family val="1"/>
      <charset val="128"/>
    </font>
    <font>
      <b/>
      <sz val="22"/>
      <color rgb="FF0000FF"/>
      <name val="HGP創英角ｺﾞｼｯｸUB"/>
      <family val="3"/>
      <charset val="128"/>
    </font>
    <font>
      <b/>
      <sz val="14"/>
      <color rgb="FF0000FF"/>
      <name val="HGP創英角ｺﾞｼｯｸUB"/>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1" tint="0.34998626667073579"/>
        <bgColor indexed="64"/>
      </patternFill>
    </fill>
    <fill>
      <patternFill patternType="solid">
        <fgColor rgb="FFEBFFEB"/>
        <bgColor indexed="64"/>
      </patternFill>
    </fill>
    <fill>
      <patternFill patternType="solid">
        <fgColor theme="5" tint="0.7999816888943144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theme="1"/>
      </left>
      <right/>
      <top style="thin">
        <color theme="1"/>
      </top>
      <bottom style="thin">
        <color theme="1"/>
      </bottom>
      <diagonal/>
    </border>
    <border>
      <left style="thin">
        <color theme="1"/>
      </left>
      <right style="medium">
        <color indexed="64"/>
      </right>
      <top/>
      <bottom/>
      <diagonal/>
    </border>
    <border>
      <left style="thin">
        <color theme="1"/>
      </left>
      <right style="medium">
        <color indexed="64"/>
      </right>
      <top/>
      <bottom style="thin">
        <color theme="1"/>
      </bottom>
      <diagonal/>
    </border>
    <border>
      <left style="medium">
        <color indexed="64"/>
      </left>
      <right style="thin">
        <color theme="1"/>
      </right>
      <top/>
      <bottom style="thin">
        <color theme="1"/>
      </bottom>
      <diagonal/>
    </border>
    <border>
      <left style="thin">
        <color theme="1"/>
      </left>
      <right style="thin">
        <color theme="1"/>
      </right>
      <top/>
      <bottom/>
      <diagonal/>
    </border>
    <border>
      <left style="thin">
        <color theme="1"/>
      </left>
      <right/>
      <top style="thin">
        <color theme="1"/>
      </top>
      <bottom/>
      <diagonal/>
    </border>
    <border>
      <left style="thin">
        <color theme="1"/>
      </left>
      <right/>
      <top/>
      <bottom/>
      <diagonal/>
    </border>
    <border>
      <left/>
      <right style="thin">
        <color theme="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1"/>
      </top>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medium">
        <color indexed="64"/>
      </right>
      <top/>
      <bottom style="medium">
        <color indexed="64"/>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medium">
        <color indexed="64"/>
      </bottom>
      <diagonal/>
    </border>
    <border>
      <left style="thin">
        <color theme="1"/>
      </left>
      <right style="medium">
        <color indexed="64"/>
      </right>
      <top style="thin">
        <color theme="1"/>
      </top>
      <bottom style="thin">
        <color theme="1"/>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theme="1"/>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theme="1"/>
      </left>
      <right/>
      <top/>
      <bottom style="medium">
        <color indexed="64"/>
      </bottom>
      <diagonal/>
    </border>
    <border>
      <left style="thin">
        <color indexed="64"/>
      </left>
      <right style="medium">
        <color indexed="64"/>
      </right>
      <top/>
      <bottom style="medium">
        <color indexed="64"/>
      </bottom>
      <diagonal/>
    </border>
    <border>
      <left style="thin">
        <color theme="1"/>
      </left>
      <right/>
      <top style="medium">
        <color indexed="64"/>
      </top>
      <bottom style="thin">
        <color theme="1"/>
      </bottom>
      <diagonal/>
    </border>
    <border>
      <left style="thin">
        <color theme="1"/>
      </left>
      <right/>
      <top style="thin">
        <color theme="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theme="1"/>
      </bottom>
      <diagonal/>
    </border>
    <border>
      <left/>
      <right style="medium">
        <color indexed="64"/>
      </right>
      <top/>
      <bottom style="medium">
        <color theme="1"/>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theme="1"/>
      </left>
      <right style="medium">
        <color indexed="64"/>
      </right>
      <top/>
      <bottom style="thin">
        <color indexed="64"/>
      </bottom>
      <diagonal/>
    </border>
    <border>
      <left style="thin">
        <color theme="1"/>
      </left>
      <right style="medium">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style="medium">
        <color indexed="64"/>
      </left>
      <right style="thin">
        <color theme="1"/>
      </right>
      <top style="medium">
        <color indexed="64"/>
      </top>
      <bottom style="thin">
        <color indexed="64"/>
      </bottom>
      <diagonal/>
    </border>
    <border>
      <left style="medium">
        <color indexed="64"/>
      </left>
      <right style="thin">
        <color theme="1"/>
      </right>
      <top style="thin">
        <color indexed="64"/>
      </top>
      <bottom style="thin">
        <color indexed="64"/>
      </bottom>
      <diagonal/>
    </border>
    <border>
      <left style="medium">
        <color indexed="64"/>
      </left>
      <right style="thin">
        <color theme="1"/>
      </right>
      <top style="thin">
        <color indexed="64"/>
      </top>
      <bottom style="medium">
        <color indexed="64"/>
      </bottom>
      <diagonal/>
    </border>
    <border>
      <left style="thin">
        <color theme="1"/>
      </left>
      <right/>
      <top style="double">
        <color theme="1"/>
      </top>
      <bottom style="thin">
        <color theme="1"/>
      </bottom>
      <diagonal/>
    </border>
    <border>
      <left/>
      <right style="thin">
        <color theme="1"/>
      </right>
      <top style="double">
        <color theme="1"/>
      </top>
      <bottom style="thin">
        <color theme="1"/>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7" fillId="0" borderId="0"/>
  </cellStyleXfs>
  <cellXfs count="382">
    <xf numFmtId="0" fontId="0" fillId="0" borderId="0" xfId="0">
      <alignment vertical="center"/>
    </xf>
    <xf numFmtId="0" fontId="3" fillId="0" borderId="0" xfId="0" applyFont="1">
      <alignment vertical="center"/>
    </xf>
    <xf numFmtId="0" fontId="3" fillId="2"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3" fillId="2" borderId="1" xfId="0" applyFont="1" applyFill="1" applyBorder="1" applyAlignment="1">
      <alignment vertical="center" shrinkToFit="1"/>
    </xf>
    <xf numFmtId="0" fontId="3" fillId="0" borderId="1" xfId="0" applyFont="1" applyBorder="1" applyAlignment="1">
      <alignment vertical="center" shrinkToFit="1"/>
    </xf>
    <xf numFmtId="0" fontId="3" fillId="0" borderId="8" xfId="0" applyFont="1" applyFill="1" applyBorder="1" applyAlignment="1">
      <alignment horizontal="center" vertical="center" shrinkToFit="1"/>
    </xf>
    <xf numFmtId="0" fontId="3" fillId="0" borderId="8" xfId="0" applyFont="1" applyFill="1" applyBorder="1" applyAlignment="1">
      <alignment horizontal="left" vertical="center" shrinkToFit="1"/>
    </xf>
    <xf numFmtId="0" fontId="3" fillId="0" borderId="10" xfId="0" applyFont="1" applyFill="1" applyBorder="1" applyAlignment="1">
      <alignment horizontal="center" vertical="center" shrinkToFit="1"/>
    </xf>
    <xf numFmtId="0" fontId="3" fillId="0" borderId="3" xfId="0" applyFont="1" applyBorder="1" applyAlignment="1">
      <alignment horizontal="center" vertical="center" wrapText="1" shrinkToFit="1"/>
    </xf>
    <xf numFmtId="0" fontId="3" fillId="0" borderId="3" xfId="0" applyFont="1" applyFill="1" applyBorder="1" applyAlignment="1">
      <alignment horizontal="center" vertical="center" shrinkToFit="1"/>
    </xf>
    <xf numFmtId="0" fontId="3" fillId="0" borderId="3" xfId="0" applyFont="1" applyFill="1" applyBorder="1" applyAlignment="1">
      <alignment horizontal="left" vertical="center" shrinkToFit="1"/>
    </xf>
    <xf numFmtId="0" fontId="3" fillId="0" borderId="12" xfId="0" applyFont="1" applyFill="1" applyBorder="1" applyAlignment="1">
      <alignment horizontal="center" vertical="center" shrinkToFit="1"/>
    </xf>
    <xf numFmtId="0" fontId="3" fillId="0" borderId="13" xfId="0" applyFont="1" applyBorder="1" applyAlignment="1">
      <alignment horizontal="center" vertical="center"/>
    </xf>
    <xf numFmtId="176" fontId="3" fillId="0" borderId="9" xfId="1" applyNumberFormat="1" applyFont="1" applyBorder="1">
      <alignment vertical="center"/>
    </xf>
    <xf numFmtId="0" fontId="3" fillId="2" borderId="5" xfId="0" applyFont="1" applyFill="1" applyBorder="1" applyAlignment="1">
      <alignment vertical="center" shrinkToFit="1"/>
    </xf>
    <xf numFmtId="0" fontId="3" fillId="0" borderId="5" xfId="0" applyFont="1" applyBorder="1" applyAlignment="1">
      <alignment vertical="center" shrinkToFit="1"/>
    </xf>
    <xf numFmtId="176" fontId="3" fillId="0" borderId="11" xfId="1" applyNumberFormat="1" applyFont="1" applyBorder="1">
      <alignment vertical="center"/>
    </xf>
    <xf numFmtId="0" fontId="3" fillId="0" borderId="0" xfId="0" applyFont="1" applyBorder="1">
      <alignment vertical="center"/>
    </xf>
    <xf numFmtId="0" fontId="3" fillId="0" borderId="0" xfId="0" applyFont="1" applyBorder="1" applyAlignment="1">
      <alignment horizontal="left" vertical="center" indent="4"/>
    </xf>
    <xf numFmtId="0" fontId="3" fillId="0" borderId="19" xfId="0" applyFont="1" applyBorder="1">
      <alignment vertical="center"/>
    </xf>
    <xf numFmtId="0" fontId="3" fillId="0" borderId="0" xfId="0" applyFont="1" applyBorder="1" applyAlignment="1">
      <alignment horizontal="left" vertical="center" indent="1"/>
    </xf>
    <xf numFmtId="0" fontId="12" fillId="0" borderId="0" xfId="0" applyFont="1">
      <alignmen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6" xfId="0" applyFont="1" applyFill="1" applyBorder="1" applyAlignment="1">
      <alignment horizontal="center" vertical="center" shrinkToFit="1"/>
    </xf>
    <xf numFmtId="0" fontId="3" fillId="2" borderId="2" xfId="0" applyFont="1" applyFill="1" applyBorder="1" applyAlignment="1">
      <alignment vertical="center" shrinkToFit="1"/>
    </xf>
    <xf numFmtId="0" fontId="3" fillId="0" borderId="2" xfId="0" applyFont="1" applyBorder="1" applyAlignment="1">
      <alignment vertical="center" shrinkToFit="1"/>
    </xf>
    <xf numFmtId="176" fontId="3" fillId="0" borderId="7" xfId="1" applyNumberFormat="1" applyFont="1" applyBorder="1">
      <alignment vertical="center"/>
    </xf>
    <xf numFmtId="0" fontId="3" fillId="0" borderId="4" xfId="0" applyFont="1" applyFill="1" applyBorder="1" applyAlignment="1">
      <alignment horizontal="center" vertical="center" shrinkToFit="1"/>
    </xf>
    <xf numFmtId="0" fontId="3" fillId="0" borderId="26" xfId="0" applyFont="1" applyBorder="1" applyAlignment="1">
      <alignment horizontal="center" vertical="center"/>
    </xf>
    <xf numFmtId="0" fontId="3" fillId="0" borderId="33" xfId="0" applyFont="1" applyBorder="1" applyAlignment="1">
      <alignment horizontal="center" vertical="center" wrapText="1" shrinkToFit="1"/>
    </xf>
    <xf numFmtId="0" fontId="3" fillId="0" borderId="35"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3" fillId="0" borderId="38" xfId="0" applyFont="1" applyBorder="1" applyAlignment="1">
      <alignment horizontal="center"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4" xfId="0" applyFont="1" applyBorder="1">
      <alignment vertical="center"/>
    </xf>
    <xf numFmtId="0" fontId="2" fillId="0" borderId="64" xfId="0" applyFont="1" applyBorder="1">
      <alignment vertical="center"/>
    </xf>
    <xf numFmtId="0" fontId="2" fillId="0" borderId="65" xfId="0" applyFont="1" applyBorder="1">
      <alignment vertical="center"/>
    </xf>
    <xf numFmtId="0" fontId="3" fillId="2" borderId="37" xfId="0" applyFont="1" applyFill="1" applyBorder="1" applyAlignment="1">
      <alignment vertical="center" shrinkToFit="1"/>
    </xf>
    <xf numFmtId="0" fontId="3" fillId="2" borderId="53" xfId="0" applyFont="1" applyFill="1" applyBorder="1" applyAlignment="1">
      <alignment vertical="center" shrinkToFit="1"/>
    </xf>
    <xf numFmtId="0" fontId="3" fillId="2" borderId="54" xfId="0" applyFont="1" applyFill="1" applyBorder="1" applyAlignment="1">
      <alignment vertical="center" shrinkToFit="1"/>
    </xf>
    <xf numFmtId="0" fontId="3" fillId="0" borderId="53" xfId="0" applyFont="1" applyFill="1" applyBorder="1" applyAlignment="1">
      <alignment vertical="center" shrinkToFit="1"/>
    </xf>
    <xf numFmtId="38" fontId="3" fillId="2" borderId="24" xfId="2" applyFont="1" applyFill="1" applyBorder="1" applyAlignment="1">
      <alignment vertical="center" shrinkToFit="1"/>
    </xf>
    <xf numFmtId="38" fontId="3" fillId="3" borderId="24" xfId="2" applyFont="1" applyFill="1" applyBorder="1" applyAlignment="1">
      <alignment vertical="center" shrinkToFit="1"/>
    </xf>
    <xf numFmtId="38" fontId="3" fillId="0" borderId="27" xfId="2" applyFont="1" applyBorder="1" applyAlignment="1">
      <alignment vertical="center" shrinkToFit="1"/>
    </xf>
    <xf numFmtId="38" fontId="8" fillId="0" borderId="1" xfId="2" applyFont="1" applyBorder="1" applyAlignment="1">
      <alignment horizontal="right" vertical="center" shrinkToFit="1"/>
    </xf>
    <xf numFmtId="38" fontId="8" fillId="0" borderId="29" xfId="2" applyFont="1" applyBorder="1" applyAlignment="1">
      <alignment vertical="center" shrinkToFit="1"/>
    </xf>
    <xf numFmtId="38" fontId="3" fillId="0" borderId="31" xfId="2" applyFont="1" applyBorder="1" applyAlignment="1">
      <alignment horizontal="right" vertical="center" shrinkToFit="1"/>
    </xf>
    <xf numFmtId="38" fontId="3" fillId="0" borderId="34" xfId="2" applyFont="1" applyBorder="1" applyAlignment="1">
      <alignment vertical="center" shrinkToFit="1"/>
    </xf>
    <xf numFmtId="38" fontId="3" fillId="0" borderId="2" xfId="2" applyFont="1" applyBorder="1" applyAlignment="1">
      <alignment vertical="center" shrinkToFit="1"/>
    </xf>
    <xf numFmtId="38" fontId="3" fillId="0" borderId="7" xfId="2" applyFont="1" applyBorder="1" applyAlignment="1">
      <alignment vertical="center" shrinkToFit="1"/>
    </xf>
    <xf numFmtId="38" fontId="3" fillId="0" borderId="1" xfId="2" applyFont="1" applyBorder="1" applyAlignment="1">
      <alignment vertical="center" shrinkToFit="1"/>
    </xf>
    <xf numFmtId="38" fontId="3" fillId="0" borderId="9" xfId="2" applyFont="1" applyBorder="1" applyAlignment="1">
      <alignment vertical="center" shrinkToFit="1"/>
    </xf>
    <xf numFmtId="38" fontId="3" fillId="0" borderId="5" xfId="2" applyFont="1" applyBorder="1" applyAlignment="1">
      <alignment vertical="center" shrinkToFit="1"/>
    </xf>
    <xf numFmtId="38" fontId="3" fillId="0" borderId="11" xfId="2" applyFont="1" applyBorder="1" applyAlignment="1">
      <alignment vertical="center" shrinkToFit="1"/>
    </xf>
    <xf numFmtId="0" fontId="12" fillId="0" borderId="61" xfId="0" applyFont="1" applyBorder="1" applyAlignment="1">
      <alignment horizontal="left" vertical="center" indent="2"/>
    </xf>
    <xf numFmtId="38" fontId="3" fillId="0" borderId="17" xfId="2" applyFont="1" applyFill="1" applyBorder="1" applyAlignment="1">
      <alignment vertical="center" shrinkToFit="1"/>
    </xf>
    <xf numFmtId="38" fontId="3" fillId="0" borderId="18" xfId="2" applyFont="1" applyFill="1" applyBorder="1" applyAlignment="1">
      <alignment vertical="center" shrinkToFit="1"/>
    </xf>
    <xf numFmtId="177" fontId="15" fillId="0" borderId="0" xfId="0" applyNumberFormat="1" applyFont="1" applyAlignment="1">
      <alignment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2" borderId="46" xfId="0" applyFont="1" applyFill="1" applyBorder="1" applyAlignment="1">
      <alignment vertical="center" shrinkToFit="1"/>
    </xf>
    <xf numFmtId="0" fontId="3" fillId="2" borderId="49" xfId="0" applyFont="1" applyFill="1" applyBorder="1" applyAlignment="1">
      <alignment vertical="center" shrinkToFit="1"/>
    </xf>
    <xf numFmtId="0" fontId="3" fillId="2" borderId="50" xfId="0" applyFont="1" applyFill="1" applyBorder="1" applyAlignment="1">
      <alignment vertical="center" shrinkToFit="1"/>
    </xf>
    <xf numFmtId="0" fontId="3" fillId="0" borderId="85" xfId="0" applyFont="1" applyBorder="1" applyAlignment="1">
      <alignment wrapText="1"/>
    </xf>
    <xf numFmtId="0" fontId="3" fillId="0" borderId="86" xfId="0" applyFont="1" applyBorder="1" applyAlignment="1">
      <alignment wrapText="1"/>
    </xf>
    <xf numFmtId="0" fontId="20" fillId="0" borderId="0" xfId="3" applyFont="1" applyAlignment="1">
      <alignment horizontal="left" vertical="center"/>
    </xf>
    <xf numFmtId="0" fontId="20" fillId="0" borderId="0" xfId="3" applyFont="1"/>
    <xf numFmtId="0" fontId="20" fillId="0" borderId="0" xfId="3" applyFont="1" applyAlignment="1">
      <alignment vertical="center"/>
    </xf>
    <xf numFmtId="0" fontId="21" fillId="0" borderId="0" xfId="3" applyFont="1"/>
    <xf numFmtId="0" fontId="19" fillId="0" borderId="0" xfId="3" applyFont="1"/>
    <xf numFmtId="0" fontId="19" fillId="0" borderId="0" xfId="3" applyFont="1" applyAlignment="1">
      <alignment horizontal="left" vertical="center"/>
    </xf>
    <xf numFmtId="0" fontId="19" fillId="0" borderId="0" xfId="3" applyFont="1" applyAlignment="1">
      <alignment vertical="center"/>
    </xf>
    <xf numFmtId="0" fontId="22" fillId="0" borderId="0" xfId="3" applyFont="1"/>
    <xf numFmtId="38" fontId="22" fillId="0" borderId="0" xfId="2" applyFont="1" applyFill="1" applyBorder="1" applyAlignment="1">
      <alignment horizontal="center" vertical="center" wrapText="1"/>
    </xf>
    <xf numFmtId="38" fontId="22" fillId="0" borderId="0" xfId="2" applyFont="1" applyFill="1" applyBorder="1" applyAlignment="1">
      <alignment horizontal="center" vertical="center"/>
    </xf>
    <xf numFmtId="38" fontId="22" fillId="0" borderId="0" xfId="2" applyFont="1" applyFill="1" applyBorder="1" applyAlignment="1">
      <alignment vertical="center"/>
    </xf>
    <xf numFmtId="38" fontId="22" fillId="0" borderId="0" xfId="2" applyFont="1" applyAlignment="1"/>
    <xf numFmtId="0" fontId="19" fillId="0" borderId="92" xfId="3" applyFont="1" applyBorder="1"/>
    <xf numFmtId="38" fontId="22" fillId="0" borderId="89" xfId="2" applyFont="1" applyBorder="1" applyAlignment="1">
      <alignment horizontal="center" vertical="center"/>
    </xf>
    <xf numFmtId="38" fontId="20" fillId="0" borderId="0" xfId="2" applyFont="1" applyAlignment="1">
      <alignment vertical="center"/>
    </xf>
    <xf numFmtId="38" fontId="19" fillId="0" borderId="0" xfId="2" applyFont="1" applyAlignment="1">
      <alignment vertical="center"/>
    </xf>
    <xf numFmtId="38" fontId="19" fillId="0" borderId="0" xfId="2" applyFont="1" applyAlignment="1"/>
    <xf numFmtId="38" fontId="20" fillId="0" borderId="0" xfId="2" applyFont="1" applyAlignment="1">
      <alignment horizontal="left" vertical="center"/>
    </xf>
    <xf numFmtId="38" fontId="19" fillId="0" borderId="0" xfId="2" applyFont="1" applyAlignment="1">
      <alignment horizontal="left" vertical="center"/>
    </xf>
    <xf numFmtId="0" fontId="20" fillId="0" borderId="0" xfId="3" applyFont="1" applyAlignment="1">
      <alignment horizontal="center" vertical="center"/>
    </xf>
    <xf numFmtId="38" fontId="19" fillId="0" borderId="67" xfId="2" applyFont="1" applyBorder="1" applyAlignment="1">
      <alignment horizontal="center" vertical="center" shrinkToFit="1"/>
    </xf>
    <xf numFmtId="38" fontId="19" fillId="0" borderId="67" xfId="2" applyFont="1" applyFill="1" applyBorder="1" applyAlignment="1">
      <alignment horizontal="center" vertical="center" shrinkToFit="1"/>
    </xf>
    <xf numFmtId="38" fontId="19" fillId="0" borderId="90" xfId="2" applyFont="1" applyBorder="1" applyAlignment="1">
      <alignment horizontal="center" vertical="center" shrinkToFit="1"/>
    </xf>
    <xf numFmtId="38" fontId="19" fillId="0" borderId="90" xfId="2" applyFont="1" applyFill="1" applyBorder="1" applyAlignment="1">
      <alignment horizontal="center" vertical="center" shrinkToFit="1"/>
    </xf>
    <xf numFmtId="38" fontId="23" fillId="0" borderId="3" xfId="2" applyFont="1" applyFill="1" applyBorder="1" applyAlignment="1">
      <alignment horizontal="left" vertical="center" shrinkToFit="1"/>
    </xf>
    <xf numFmtId="38" fontId="23" fillId="0" borderId="91" xfId="2" applyFont="1" applyFill="1" applyBorder="1" applyAlignment="1">
      <alignment horizontal="left" vertical="center" shrinkToFit="1"/>
    </xf>
    <xf numFmtId="180" fontId="23" fillId="0" borderId="3" xfId="2" applyNumberFormat="1" applyFont="1" applyFill="1" applyBorder="1" applyAlignment="1">
      <alignment vertical="center" shrinkToFit="1"/>
    </xf>
    <xf numFmtId="180" fontId="23" fillId="0" borderId="91" xfId="2" applyNumberFormat="1" applyFont="1" applyFill="1" applyBorder="1" applyAlignment="1">
      <alignment vertical="center" shrinkToFit="1"/>
    </xf>
    <xf numFmtId="38" fontId="23" fillId="0" borderId="87" xfId="2" applyFont="1" applyBorder="1" applyAlignment="1">
      <alignment horizontal="left" vertical="center" shrinkToFit="1"/>
    </xf>
    <xf numFmtId="38" fontId="19" fillId="3" borderId="100" xfId="2" applyFont="1" applyFill="1" applyBorder="1" applyAlignment="1">
      <alignment horizontal="center" vertical="center" shrinkToFit="1"/>
    </xf>
    <xf numFmtId="180" fontId="23" fillId="3" borderId="102" xfId="2" applyNumberFormat="1" applyFont="1" applyFill="1" applyBorder="1" applyAlignment="1">
      <alignment vertical="center" shrinkToFit="1"/>
    </xf>
    <xf numFmtId="38" fontId="23" fillId="3" borderId="102" xfId="2" applyFont="1" applyFill="1" applyBorder="1" applyAlignment="1">
      <alignment horizontal="left" vertical="center" shrinkToFit="1"/>
    </xf>
    <xf numFmtId="38" fontId="22" fillId="0" borderId="1" xfId="2" applyFont="1" applyBorder="1" applyAlignment="1">
      <alignment horizontal="center" vertical="center"/>
    </xf>
    <xf numFmtId="38" fontId="23" fillId="0" borderId="3" xfId="2" applyFont="1" applyBorder="1" applyAlignment="1">
      <alignment horizontal="left" vertical="center" shrinkToFit="1"/>
    </xf>
    <xf numFmtId="38" fontId="23" fillId="0" borderId="91" xfId="2" applyFont="1" applyBorder="1" applyAlignment="1">
      <alignment horizontal="left" vertical="center" shrinkToFit="1"/>
    </xf>
    <xf numFmtId="38" fontId="23" fillId="0" borderId="4" xfId="2" applyFont="1" applyBorder="1" applyAlignment="1">
      <alignment horizontal="left" vertical="center" shrinkToFit="1"/>
    </xf>
    <xf numFmtId="38" fontId="19" fillId="3" borderId="107" xfId="2" applyFont="1" applyFill="1" applyBorder="1" applyAlignment="1">
      <alignment horizontal="center" vertical="center" shrinkToFit="1"/>
    </xf>
    <xf numFmtId="180" fontId="23" fillId="3" borderId="4" xfId="2" applyNumberFormat="1" applyFont="1" applyFill="1" applyBorder="1" applyAlignment="1">
      <alignment vertical="center" shrinkToFit="1"/>
    </xf>
    <xf numFmtId="38" fontId="23" fillId="3" borderId="4" xfId="2" applyFont="1" applyFill="1" applyBorder="1" applyAlignment="1">
      <alignment horizontal="left" vertical="center" shrinkToFit="1"/>
    </xf>
    <xf numFmtId="38" fontId="23" fillId="5" borderId="99" xfId="2" applyFont="1" applyFill="1" applyBorder="1" applyAlignment="1">
      <alignment horizontal="left" vertical="center" shrinkToFit="1"/>
    </xf>
    <xf numFmtId="38" fontId="23" fillId="5" borderId="96" xfId="2" applyFont="1" applyFill="1" applyBorder="1" applyAlignment="1">
      <alignment horizontal="left" vertical="center" shrinkToFit="1"/>
    </xf>
    <xf numFmtId="38" fontId="19" fillId="5" borderId="95" xfId="2" applyFont="1" applyFill="1" applyBorder="1" applyAlignment="1">
      <alignment horizontal="center" vertical="center" shrinkToFit="1"/>
    </xf>
    <xf numFmtId="180" fontId="23" fillId="5" borderId="99" xfId="2" applyNumberFormat="1" applyFont="1" applyFill="1" applyBorder="1" applyAlignment="1">
      <alignment vertical="center" shrinkToFit="1"/>
    </xf>
    <xf numFmtId="38" fontId="23" fillId="5" borderId="91" xfId="2" applyFont="1" applyFill="1" applyBorder="1" applyAlignment="1">
      <alignment horizontal="left" vertical="center" shrinkToFit="1"/>
    </xf>
    <xf numFmtId="38" fontId="19" fillId="3" borderId="107" xfId="2" applyFont="1" applyFill="1" applyBorder="1" applyAlignment="1">
      <alignment horizontal="center" vertical="center" wrapText="1"/>
    </xf>
    <xf numFmtId="38" fontId="19" fillId="0" borderId="107" xfId="2" applyFont="1" applyBorder="1" applyAlignment="1">
      <alignment horizontal="center" vertical="center" shrinkToFit="1"/>
    </xf>
    <xf numFmtId="38" fontId="23" fillId="0" borderId="93" xfId="2" applyFont="1" applyBorder="1" applyAlignment="1">
      <alignment horizontal="left" vertical="center" shrinkToFit="1"/>
    </xf>
    <xf numFmtId="38" fontId="19" fillId="0" borderId="107" xfId="2" applyFont="1" applyFill="1" applyBorder="1" applyAlignment="1">
      <alignment horizontal="center" vertical="center" shrinkToFit="1"/>
    </xf>
    <xf numFmtId="180" fontId="23" fillId="0" borderId="4" xfId="2" applyNumberFormat="1" applyFont="1" applyFill="1" applyBorder="1" applyAlignment="1">
      <alignment vertical="center" shrinkToFit="1"/>
    </xf>
    <xf numFmtId="38" fontId="23" fillId="0" borderId="4" xfId="2" applyFont="1" applyFill="1" applyBorder="1" applyAlignment="1">
      <alignment horizontal="left" vertical="center" shrinkToFit="1"/>
    </xf>
    <xf numFmtId="38" fontId="19" fillId="5" borderId="98" xfId="2" applyFont="1" applyFill="1" applyBorder="1" applyAlignment="1">
      <alignment horizontal="center" vertical="center"/>
    </xf>
    <xf numFmtId="38" fontId="23" fillId="3" borderId="101" xfId="2" applyFont="1" applyFill="1" applyBorder="1" applyAlignment="1">
      <alignment horizontal="left" vertical="center" shrinkToFit="1"/>
    </xf>
    <xf numFmtId="0" fontId="22" fillId="0" borderId="0" xfId="3" applyFont="1" applyBorder="1"/>
    <xf numFmtId="38" fontId="22" fillId="0" borderId="0" xfId="2" applyFont="1" applyBorder="1" applyAlignment="1"/>
    <xf numFmtId="0" fontId="17" fillId="0" borderId="0" xfId="3" applyFont="1" applyAlignment="1">
      <alignment vertical="center"/>
    </xf>
    <xf numFmtId="38" fontId="19" fillId="0" borderId="107" xfId="2" applyFont="1" applyBorder="1" applyAlignment="1">
      <alignment horizontal="center" vertical="center" shrinkToFit="1"/>
    </xf>
    <xf numFmtId="38" fontId="19" fillId="3" borderId="100" xfId="2" applyFont="1" applyFill="1" applyBorder="1" applyAlignment="1">
      <alignment horizontal="center" vertical="center" shrinkToFit="1"/>
    </xf>
    <xf numFmtId="38" fontId="19" fillId="5" borderId="95" xfId="2" applyFont="1" applyFill="1" applyBorder="1" applyAlignment="1">
      <alignment horizontal="center" vertical="center" shrinkToFit="1"/>
    </xf>
    <xf numFmtId="0" fontId="3" fillId="5" borderId="21" xfId="0" applyFont="1" applyFill="1" applyBorder="1" applyAlignment="1">
      <alignment vertical="center" wrapText="1"/>
    </xf>
    <xf numFmtId="0" fontId="3" fillId="5" borderId="21" xfId="0" applyFont="1" applyFill="1" applyBorder="1" applyAlignment="1">
      <alignment vertical="center" wrapText="1" shrinkToFit="1"/>
    </xf>
    <xf numFmtId="0" fontId="25" fillId="0" borderId="0" xfId="0" applyFont="1" applyAlignment="1">
      <alignment horizontal="right"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177" fontId="16" fillId="0" borderId="0" xfId="0" applyNumberFormat="1" applyFont="1" applyAlignment="1">
      <alignment horizontal="left"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27" fillId="0" borderId="0" xfId="0" applyNumberFormat="1" applyFont="1" applyAlignment="1">
      <alignment horizontal="right" vertical="center" shrinkToFit="1"/>
    </xf>
    <xf numFmtId="0" fontId="28" fillId="0" borderId="0" xfId="0" applyFont="1">
      <alignment vertical="center"/>
    </xf>
    <xf numFmtId="0" fontId="25" fillId="0" borderId="0" xfId="0" applyFont="1" applyAlignment="1">
      <alignment vertical="center"/>
    </xf>
    <xf numFmtId="0" fontId="29" fillId="0" borderId="93" xfId="0" applyNumberFormat="1" applyFont="1" applyBorder="1" applyAlignment="1">
      <alignment horizontal="center" shrinkToFit="1"/>
    </xf>
    <xf numFmtId="0" fontId="26" fillId="0" borderId="93" xfId="0" applyFont="1" applyBorder="1" applyAlignment="1">
      <alignment horizontal="center"/>
    </xf>
    <xf numFmtId="38" fontId="19" fillId="0" borderId="100" xfId="2" applyFont="1" applyFill="1" applyBorder="1" applyAlignment="1">
      <alignment horizontal="center" vertical="center" shrinkToFit="1"/>
    </xf>
    <xf numFmtId="38" fontId="19" fillId="0" borderId="105" xfId="2" applyFont="1" applyFill="1" applyBorder="1" applyAlignment="1">
      <alignment horizontal="center" vertical="center" shrinkToFit="1"/>
    </xf>
    <xf numFmtId="0" fontId="3" fillId="0" borderId="0" xfId="0" applyFont="1" applyAlignment="1">
      <alignment horizontal="right" vertical="center"/>
    </xf>
    <xf numFmtId="181" fontId="3" fillId="0" borderId="0" xfId="0" applyNumberFormat="1" applyFont="1" applyAlignment="1">
      <alignment horizontal="left" vertical="center"/>
    </xf>
    <xf numFmtId="38" fontId="19" fillId="5" borderId="105" xfId="2" applyFont="1" applyFill="1" applyBorder="1" applyAlignment="1">
      <alignment horizontal="center" vertical="center" shrinkToFit="1"/>
    </xf>
    <xf numFmtId="38" fontId="24" fillId="0" borderId="0" xfId="2" applyFont="1" applyFill="1" applyBorder="1" applyAlignment="1"/>
    <xf numFmtId="180" fontId="23" fillId="3" borderId="101" xfId="2" applyNumberFormat="1" applyFont="1" applyFill="1" applyBorder="1" applyAlignment="1">
      <alignment vertical="center" shrinkToFit="1"/>
    </xf>
    <xf numFmtId="38" fontId="19" fillId="3" borderId="93" xfId="2" applyFont="1" applyFill="1" applyBorder="1" applyAlignment="1">
      <alignment horizontal="center" vertical="center" shrinkToFit="1"/>
    </xf>
    <xf numFmtId="38" fontId="19" fillId="5" borderId="110" xfId="2" applyFont="1" applyFill="1" applyBorder="1" applyAlignment="1">
      <alignment horizontal="center" vertical="center" shrinkToFit="1"/>
    </xf>
    <xf numFmtId="38" fontId="23" fillId="5" borderId="111" xfId="2" applyFont="1" applyFill="1" applyBorder="1" applyAlignment="1">
      <alignment horizontal="left" vertical="center" shrinkToFit="1"/>
    </xf>
    <xf numFmtId="0" fontId="2" fillId="0" borderId="0" xfId="0" applyFont="1">
      <alignment vertical="center"/>
    </xf>
    <xf numFmtId="0" fontId="30" fillId="2" borderId="1" xfId="0" applyFont="1" applyFill="1" applyBorder="1" applyAlignment="1">
      <alignment vertical="center" shrinkToFit="1"/>
    </xf>
    <xf numFmtId="0" fontId="30" fillId="2" borderId="5" xfId="0" applyFont="1" applyFill="1" applyBorder="1" applyAlignment="1">
      <alignment vertical="center" shrinkToFit="1"/>
    </xf>
    <xf numFmtId="0" fontId="30" fillId="5" borderId="21" xfId="0" applyFont="1" applyFill="1" applyBorder="1" applyAlignment="1">
      <alignment vertical="center" wrapText="1"/>
    </xf>
    <xf numFmtId="0" fontId="26" fillId="0" borderId="0" xfId="0" applyFont="1">
      <alignment vertical="center"/>
    </xf>
    <xf numFmtId="0" fontId="32" fillId="0" borderId="0" xfId="0" applyFont="1" applyAlignment="1">
      <alignment horizontal="left" vertical="center"/>
    </xf>
    <xf numFmtId="0" fontId="33" fillId="0" borderId="0" xfId="0" applyFont="1" applyAlignment="1">
      <alignment vertical="center"/>
    </xf>
    <xf numFmtId="0" fontId="33" fillId="0" borderId="0" xfId="0" applyFont="1" applyAlignment="1">
      <alignment horizontal="left" vertical="center" wrapText="1"/>
    </xf>
    <xf numFmtId="0" fontId="32" fillId="0" borderId="0" xfId="0" applyFont="1" applyAlignment="1">
      <alignment horizontal="left" vertical="center" wrapText="1"/>
    </xf>
    <xf numFmtId="0" fontId="26" fillId="0" borderId="112" xfId="0" applyFont="1" applyBorder="1" applyAlignment="1">
      <alignment vertical="center"/>
    </xf>
    <xf numFmtId="0" fontId="26" fillId="0" borderId="0" xfId="0" applyFont="1" applyBorder="1" applyAlignment="1">
      <alignment vertical="center"/>
    </xf>
    <xf numFmtId="0" fontId="26" fillId="0" borderId="92" xfId="0" applyFont="1" applyBorder="1" applyAlignment="1">
      <alignment vertical="center"/>
    </xf>
    <xf numFmtId="0" fontId="36" fillId="0" borderId="0" xfId="0" applyFont="1">
      <alignment vertical="center"/>
    </xf>
    <xf numFmtId="0" fontId="36" fillId="0" borderId="0" xfId="0" applyFont="1" applyBorder="1" applyAlignment="1">
      <alignment horizontal="center" vertical="center"/>
    </xf>
    <xf numFmtId="0" fontId="26" fillId="0" borderId="0" xfId="0" applyFont="1" applyBorder="1" applyAlignment="1">
      <alignment horizontal="left" vertical="center"/>
    </xf>
    <xf numFmtId="0" fontId="36" fillId="0" borderId="67" xfId="0" applyFont="1" applyBorder="1" applyAlignment="1">
      <alignment horizontal="center" vertical="center"/>
    </xf>
    <xf numFmtId="0" fontId="36" fillId="0" borderId="107" xfId="0" applyFont="1" applyBorder="1" applyAlignment="1">
      <alignment horizontal="center" vertical="center"/>
    </xf>
    <xf numFmtId="0" fontId="26" fillId="0" borderId="89" xfId="0" applyFont="1" applyBorder="1" applyAlignment="1">
      <alignment horizontal="center" vertical="center"/>
    </xf>
    <xf numFmtId="0" fontId="33" fillId="0" borderId="0" xfId="0" applyFont="1" applyAlignment="1">
      <alignment horizontal="left" vertical="center" wrapText="1"/>
    </xf>
    <xf numFmtId="0" fontId="37" fillId="0" borderId="0" xfId="0" applyFont="1" applyBorder="1" applyAlignment="1">
      <alignment horizontal="left" vertical="center"/>
    </xf>
    <xf numFmtId="0" fontId="26" fillId="0" borderId="112" xfId="0" applyFont="1" applyBorder="1" applyAlignment="1">
      <alignment horizontal="left" vertical="center" wrapText="1"/>
    </xf>
    <xf numFmtId="0" fontId="33" fillId="0" borderId="0" xfId="0" applyFont="1" applyAlignment="1">
      <alignment vertical="top" wrapText="1"/>
    </xf>
    <xf numFmtId="0" fontId="33" fillId="0" borderId="0" xfId="0" applyFont="1" applyAlignment="1">
      <alignment vertical="center" wrapText="1"/>
    </xf>
    <xf numFmtId="38" fontId="41" fillId="0" borderId="7" xfId="2" applyFont="1" applyBorder="1" applyAlignment="1">
      <alignment horizontal="center" vertical="center" shrinkToFit="1"/>
    </xf>
    <xf numFmtId="38" fontId="41" fillId="0" borderId="9" xfId="2" applyFont="1" applyBorder="1" applyAlignment="1">
      <alignment horizontal="center" vertical="center" shrinkToFit="1"/>
    </xf>
    <xf numFmtId="0" fontId="41" fillId="2" borderId="2" xfId="0" applyFont="1" applyFill="1" applyBorder="1" applyAlignment="1">
      <alignment horizontal="center" vertical="center" shrinkToFit="1"/>
    </xf>
    <xf numFmtId="0" fontId="41" fillId="2" borderId="1" xfId="0" applyFont="1" applyFill="1" applyBorder="1" applyAlignment="1">
      <alignment horizontal="center" vertical="center" shrinkToFit="1"/>
    </xf>
    <xf numFmtId="0" fontId="42" fillId="2" borderId="1" xfId="0" applyFont="1" applyFill="1" applyBorder="1" applyAlignment="1">
      <alignment horizontal="center" vertical="top" shrinkToFit="1"/>
    </xf>
    <xf numFmtId="0" fontId="42" fillId="2" borderId="5" xfId="0" applyFont="1" applyFill="1" applyBorder="1" applyAlignment="1">
      <alignment horizontal="center" vertical="top" shrinkToFit="1"/>
    </xf>
    <xf numFmtId="0" fontId="41" fillId="2" borderId="0" xfId="0" applyFont="1" applyFill="1" applyBorder="1" applyAlignment="1">
      <alignment horizontal="center" vertical="center" shrinkToFit="1"/>
    </xf>
    <xf numFmtId="0" fontId="41" fillId="0" borderId="53" xfId="0" applyFont="1" applyFill="1" applyBorder="1" applyAlignment="1">
      <alignment horizontal="center" vertical="center" shrinkToFit="1"/>
    </xf>
    <xf numFmtId="0" fontId="39" fillId="2" borderId="113" xfId="0" applyFont="1" applyFill="1" applyBorder="1" applyAlignment="1">
      <alignment horizontal="center" vertical="center" shrinkToFit="1"/>
    </xf>
    <xf numFmtId="0" fontId="39" fillId="2" borderId="114" xfId="0" applyFont="1" applyFill="1" applyBorder="1" applyAlignment="1">
      <alignment horizontal="center" vertical="center" shrinkToFit="1"/>
    </xf>
    <xf numFmtId="0" fontId="39" fillId="2" borderId="115" xfId="0" applyFont="1" applyFill="1" applyBorder="1" applyAlignment="1">
      <alignment horizontal="center" vertical="center" shrinkToFit="1"/>
    </xf>
    <xf numFmtId="0" fontId="41" fillId="2" borderId="37" xfId="0" applyFont="1" applyFill="1" applyBorder="1" applyAlignment="1">
      <alignment horizontal="center" vertical="center" shrinkToFit="1"/>
    </xf>
    <xf numFmtId="0" fontId="41" fillId="2" borderId="54" xfId="0" applyFont="1" applyFill="1" applyBorder="1" applyAlignment="1">
      <alignment horizontal="center" vertical="center" shrinkToFit="1"/>
    </xf>
    <xf numFmtId="0" fontId="26" fillId="0" borderId="107" xfId="0" applyFont="1" applyBorder="1" applyAlignment="1">
      <alignment vertical="center" wrapText="1"/>
    </xf>
    <xf numFmtId="0" fontId="26" fillId="0" borderId="93" xfId="0" applyFont="1" applyBorder="1" applyAlignment="1">
      <alignment vertical="center" wrapText="1"/>
    </xf>
    <xf numFmtId="0" fontId="26" fillId="0" borderId="4" xfId="0" applyFont="1" applyBorder="1" applyAlignment="1">
      <alignment vertical="center" wrapText="1"/>
    </xf>
    <xf numFmtId="0" fontId="26" fillId="0" borderId="44" xfId="0" applyFont="1" applyBorder="1" applyAlignment="1">
      <alignment vertical="center" wrapText="1"/>
    </xf>
    <xf numFmtId="0" fontId="26" fillId="0" borderId="103" xfId="0" applyFont="1" applyBorder="1" applyAlignment="1">
      <alignment vertical="center" wrapText="1"/>
    </xf>
    <xf numFmtId="0" fontId="26" fillId="0" borderId="94" xfId="0" applyFont="1" applyBorder="1" applyAlignment="1">
      <alignment vertical="center" wrapText="1"/>
    </xf>
    <xf numFmtId="0" fontId="26" fillId="0" borderId="93" xfId="0" applyFont="1" applyBorder="1" applyAlignment="1">
      <alignment horizontal="left" vertical="center" wrapText="1"/>
    </xf>
    <xf numFmtId="0" fontId="26" fillId="0" borderId="93" xfId="0" applyFont="1" applyBorder="1" applyAlignment="1">
      <alignment horizontal="left"/>
    </xf>
    <xf numFmtId="38" fontId="19" fillId="3" borderId="116" xfId="2" applyFont="1" applyFill="1" applyBorder="1" applyAlignment="1">
      <alignment horizontal="center" vertical="center" shrinkToFit="1"/>
    </xf>
    <xf numFmtId="38" fontId="23" fillId="3" borderId="117" xfId="2" applyFont="1" applyFill="1" applyBorder="1" applyAlignment="1">
      <alignment horizontal="left" vertical="center" shrinkToFit="1"/>
    </xf>
    <xf numFmtId="0" fontId="26" fillId="0" borderId="0" xfId="0" applyFont="1" applyAlignment="1">
      <alignment horizontal="right" vertical="center"/>
    </xf>
    <xf numFmtId="0" fontId="36" fillId="0" borderId="67" xfId="0" applyFont="1" applyBorder="1" applyAlignment="1">
      <alignment horizontal="center" vertical="center"/>
    </xf>
    <xf numFmtId="0" fontId="26" fillId="0" borderId="1" xfId="0" applyFont="1" applyBorder="1" applyAlignment="1">
      <alignment horizontal="left" vertical="center" wrapText="1"/>
    </xf>
    <xf numFmtId="0" fontId="31" fillId="0" borderId="1" xfId="0" applyFont="1" applyBorder="1" applyAlignment="1">
      <alignment horizontal="left" vertical="center" wrapText="1"/>
    </xf>
    <xf numFmtId="0" fontId="26" fillId="0" borderId="88" xfId="0" applyFont="1" applyBorder="1" applyAlignment="1">
      <alignment horizontal="left" vertical="center" wrapText="1"/>
    </xf>
    <xf numFmtId="0" fontId="26" fillId="0" borderId="94" xfId="0" applyFont="1" applyBorder="1" applyAlignment="1">
      <alignment horizontal="left" vertical="center" wrapText="1"/>
    </xf>
    <xf numFmtId="0" fontId="26" fillId="0" borderId="103" xfId="0" applyFont="1" applyBorder="1" applyAlignment="1">
      <alignment horizontal="left" vertical="center" wrapText="1"/>
    </xf>
    <xf numFmtId="0" fontId="36" fillId="0" borderId="43" xfId="0" applyFont="1" applyBorder="1" applyAlignment="1">
      <alignment horizontal="center" vertical="center"/>
    </xf>
    <xf numFmtId="0" fontId="36" fillId="0" borderId="44" xfId="0" applyFont="1" applyBorder="1" applyAlignment="1">
      <alignment horizontal="center" vertical="center"/>
    </xf>
    <xf numFmtId="0" fontId="26" fillId="0" borderId="112" xfId="0" applyFont="1" applyBorder="1" applyAlignment="1">
      <alignment horizontal="left" vertical="top" wrapText="1" indent="1"/>
    </xf>
    <xf numFmtId="0" fontId="26" fillId="0" borderId="0" xfId="0" applyFont="1" applyBorder="1" applyAlignment="1">
      <alignment horizontal="left" vertical="top" wrapText="1" indent="1"/>
    </xf>
    <xf numFmtId="0" fontId="26" fillId="0" borderId="92" xfId="0" applyFont="1" applyBorder="1" applyAlignment="1">
      <alignment horizontal="left" vertical="top" wrapText="1" indent="1"/>
    </xf>
    <xf numFmtId="0" fontId="26" fillId="0" borderId="90" xfId="0" applyFont="1" applyBorder="1" applyAlignment="1">
      <alignment horizontal="center" vertical="center"/>
    </xf>
    <xf numFmtId="0" fontId="26" fillId="0" borderId="97" xfId="0" applyFont="1" applyBorder="1" applyAlignment="1">
      <alignment horizontal="center" vertical="center"/>
    </xf>
    <xf numFmtId="0" fontId="26" fillId="0" borderId="91" xfId="0" applyFont="1" applyBorder="1" applyAlignment="1">
      <alignment horizontal="center" vertical="center"/>
    </xf>
    <xf numFmtId="0" fontId="36" fillId="0" borderId="1" xfId="0" applyFont="1" applyBorder="1" applyAlignment="1">
      <alignment horizontal="center" vertical="center"/>
    </xf>
    <xf numFmtId="0" fontId="26" fillId="0" borderId="2" xfId="0" applyFont="1" applyBorder="1" applyAlignment="1">
      <alignment horizontal="left" vertical="top" wrapText="1" indent="1"/>
    </xf>
    <xf numFmtId="0" fontId="26" fillId="0" borderId="1" xfId="0" applyFont="1" applyBorder="1" applyAlignment="1">
      <alignment horizontal="left" vertical="top" wrapText="1" indent="1"/>
    </xf>
    <xf numFmtId="0" fontId="26" fillId="0" borderId="43" xfId="0" applyFont="1" applyBorder="1" applyAlignment="1">
      <alignment horizontal="left" vertical="center" wrapText="1"/>
    </xf>
    <xf numFmtId="0" fontId="36" fillId="0" borderId="107" xfId="0" applyFont="1" applyBorder="1" applyAlignment="1">
      <alignment horizontal="center" vertical="center"/>
    </xf>
    <xf numFmtId="0" fontId="26" fillId="0" borderId="1" xfId="0" applyFont="1" applyBorder="1" applyAlignment="1">
      <alignment horizontal="left" vertical="center"/>
    </xf>
    <xf numFmtId="0" fontId="36" fillId="0" borderId="88" xfId="0" applyFont="1" applyBorder="1" applyAlignment="1">
      <alignment horizontal="center" vertical="center"/>
    </xf>
    <xf numFmtId="0" fontId="26" fillId="0" borderId="88" xfId="0" applyFont="1" applyBorder="1" applyAlignment="1">
      <alignment horizontal="center" vertical="center" wrapText="1"/>
    </xf>
    <xf numFmtId="0" fontId="26" fillId="0" borderId="103" xfId="0" applyFont="1" applyBorder="1" applyAlignment="1">
      <alignment horizontal="center" vertical="center" wrapText="1"/>
    </xf>
    <xf numFmtId="0" fontId="26" fillId="0" borderId="10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shrinkToFit="1"/>
    </xf>
    <xf numFmtId="0" fontId="36" fillId="0" borderId="2" xfId="0" applyFont="1" applyBorder="1" applyAlignment="1">
      <alignment horizontal="center" vertical="center"/>
    </xf>
    <xf numFmtId="0" fontId="34" fillId="6" borderId="0" xfId="0" applyFont="1" applyFill="1" applyAlignment="1">
      <alignment horizontal="center" vertical="center" shrinkToFit="1"/>
    </xf>
    <xf numFmtId="0" fontId="33" fillId="0" borderId="0" xfId="0" applyFont="1" applyAlignment="1">
      <alignment horizontal="left" vertical="center" wrapText="1"/>
    </xf>
    <xf numFmtId="38" fontId="41" fillId="0" borderId="9" xfId="2" applyFont="1" applyBorder="1" applyAlignment="1">
      <alignment horizontal="center" vertical="center" shrinkToFit="1"/>
    </xf>
    <xf numFmtId="38" fontId="41" fillId="0" borderId="11" xfId="2" applyFont="1" applyBorder="1" applyAlignment="1">
      <alignment horizontal="center" vertical="center" shrinkToFit="1"/>
    </xf>
    <xf numFmtId="38" fontId="41" fillId="0" borderId="70" xfId="2" applyFont="1" applyBorder="1" applyAlignment="1">
      <alignment horizontal="center" vertical="center" shrinkToFit="1"/>
    </xf>
    <xf numFmtId="38" fontId="41" fillId="0" borderId="39" xfId="2" applyFont="1" applyBorder="1" applyAlignment="1">
      <alignment horizontal="center" vertical="center" shrinkToFit="1"/>
    </xf>
    <xf numFmtId="38" fontId="41" fillId="0" borderId="48" xfId="2" applyFont="1" applyBorder="1" applyAlignment="1">
      <alignment horizontal="center" vertical="center" shrinkToFit="1"/>
    </xf>
    <xf numFmtId="38" fontId="41" fillId="0" borderId="36" xfId="2" applyFont="1" applyBorder="1" applyAlignment="1">
      <alignment horizontal="center" vertical="center" shrinkToFit="1"/>
    </xf>
    <xf numFmtId="0" fontId="3" fillId="0" borderId="49" xfId="0" applyFont="1" applyBorder="1" applyAlignment="1">
      <alignment horizontal="center" vertical="center" wrapText="1"/>
    </xf>
    <xf numFmtId="0" fontId="3" fillId="0" borderId="50" xfId="0" applyFont="1" applyBorder="1" applyAlignment="1">
      <alignment horizontal="center" vertical="center"/>
    </xf>
    <xf numFmtId="0" fontId="41" fillId="0" borderId="109" xfId="0" applyFont="1" applyBorder="1" applyAlignment="1">
      <alignment horizontal="center" vertical="center" shrinkToFit="1"/>
    </xf>
    <xf numFmtId="0" fontId="41" fillId="0" borderId="51" xfId="0" applyFont="1" applyBorder="1" applyAlignment="1">
      <alignment horizontal="center" vertical="center" shrinkToFit="1"/>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67" xfId="0" applyFont="1" applyBorder="1" applyAlignment="1">
      <alignment horizontal="left" vertical="center" wrapText="1" indent="1"/>
    </xf>
    <xf numFmtId="0" fontId="6" fillId="0" borderId="10"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71" xfId="0" applyFont="1" applyBorder="1" applyAlignment="1">
      <alignment horizontal="left" vertical="center" wrapText="1" indent="1"/>
    </xf>
    <xf numFmtId="0" fontId="33" fillId="0" borderId="0" xfId="0" applyFont="1" applyAlignment="1">
      <alignment horizontal="left" vertical="top" wrapText="1" indent="4"/>
    </xf>
    <xf numFmtId="0" fontId="32" fillId="0" borderId="0" xfId="0" applyFont="1" applyAlignment="1">
      <alignment horizontal="center" vertical="center" shrinkToFit="1"/>
    </xf>
    <xf numFmtId="38" fontId="41" fillId="0" borderId="83" xfId="2" applyFont="1" applyBorder="1" applyAlignment="1">
      <alignment horizontal="center" vertical="center" shrinkToFit="1"/>
    </xf>
    <xf numFmtId="38" fontId="41" fillId="0" borderId="84" xfId="2" applyFont="1" applyBorder="1" applyAlignment="1">
      <alignment horizontal="center" vertical="center" shrinkToFit="1"/>
    </xf>
    <xf numFmtId="38" fontId="41" fillId="0" borderId="1" xfId="2" applyFont="1" applyBorder="1" applyAlignment="1">
      <alignment horizontal="center" vertical="center" shrinkToFit="1"/>
    </xf>
    <xf numFmtId="38" fontId="41" fillId="0" borderId="5" xfId="2" applyFont="1" applyBorder="1" applyAlignment="1">
      <alignment horizontal="center" vertical="center" shrinkToFit="1"/>
    </xf>
    <xf numFmtId="38" fontId="41" fillId="0" borderId="3" xfId="2" applyFont="1" applyBorder="1" applyAlignment="1">
      <alignment horizontal="center" vertical="center" shrinkToFit="1"/>
    </xf>
    <xf numFmtId="38" fontId="41" fillId="0" borderId="12" xfId="2" applyFont="1" applyBorder="1" applyAlignment="1">
      <alignment horizontal="center" vertical="center" shrinkToFit="1"/>
    </xf>
    <xf numFmtId="0" fontId="11" fillId="4" borderId="0" xfId="0" applyFont="1" applyFill="1" applyAlignment="1">
      <alignment horizontal="left" vertical="center" indent="1"/>
    </xf>
    <xf numFmtId="0" fontId="11" fillId="4" borderId="20" xfId="0" applyFont="1" applyFill="1" applyBorder="1" applyAlignment="1">
      <alignment horizontal="left" vertical="center" indent="1"/>
    </xf>
    <xf numFmtId="0" fontId="6" fillId="0" borderId="47" xfId="0" applyFont="1" applyBorder="1" applyAlignment="1">
      <alignment horizontal="center" vertical="center" wrapText="1"/>
    </xf>
    <xf numFmtId="0" fontId="6" fillId="0" borderId="47" xfId="0" applyFont="1" applyBorder="1" applyAlignment="1">
      <alignment horizontal="center" vertical="center"/>
    </xf>
    <xf numFmtId="0" fontId="26" fillId="0" borderId="2" xfId="0" applyFont="1" applyBorder="1" applyAlignment="1">
      <alignment horizontal="left" vertical="center"/>
    </xf>
    <xf numFmtId="0" fontId="6" fillId="0" borderId="52"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7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70" xfId="0" applyFont="1" applyBorder="1" applyAlignment="1">
      <alignment horizontal="center" vertical="center"/>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9" xfId="0" applyFont="1" applyBorder="1" applyAlignment="1">
      <alignment horizontal="center" vertical="center"/>
    </xf>
    <xf numFmtId="0" fontId="41" fillId="0" borderId="48" xfId="0" applyFont="1" applyBorder="1" applyAlignment="1">
      <alignment horizontal="center" vertical="center" shrinkToFit="1"/>
    </xf>
    <xf numFmtId="0" fontId="41" fillId="0" borderId="108" xfId="0" applyFont="1" applyBorder="1" applyAlignment="1">
      <alignment horizontal="center" vertical="center" shrinkToFit="1"/>
    </xf>
    <xf numFmtId="0" fontId="3" fillId="0" borderId="0" xfId="0" applyFont="1" applyBorder="1" applyAlignment="1">
      <alignment horizontal="left" vertical="center" wrapText="1"/>
    </xf>
    <xf numFmtId="0" fontId="6" fillId="0" borderId="68" xfId="0" applyFont="1" applyBorder="1" applyAlignment="1">
      <alignment horizontal="left" vertical="center" wrapText="1" indent="1"/>
    </xf>
    <xf numFmtId="0" fontId="6" fillId="0" borderId="66" xfId="0" applyFont="1" applyBorder="1" applyAlignment="1">
      <alignment horizontal="left" vertical="center" wrapText="1" indent="1"/>
    </xf>
    <xf numFmtId="0" fontId="6" fillId="0" borderId="19" xfId="0" applyFont="1" applyBorder="1" applyAlignment="1">
      <alignment horizontal="left" vertical="center" wrapText="1" indent="1"/>
    </xf>
    <xf numFmtId="0" fontId="6" fillId="0" borderId="0" xfId="0" applyFont="1" applyBorder="1" applyAlignment="1">
      <alignment horizontal="left" vertical="center" wrapText="1" indent="1"/>
    </xf>
    <xf numFmtId="38" fontId="41" fillId="0" borderId="68" xfId="2" applyFont="1" applyBorder="1" applyAlignment="1">
      <alignment horizontal="center" vertical="center" shrinkToFit="1"/>
    </xf>
    <xf numFmtId="38" fontId="41" fillId="0" borderId="19" xfId="2" applyFont="1" applyBorder="1" applyAlignment="1">
      <alignment horizontal="center" vertical="center" shrinkToFit="1"/>
    </xf>
    <xf numFmtId="38" fontId="41" fillId="0" borderId="21" xfId="2" applyFont="1" applyBorder="1" applyAlignment="1">
      <alignment horizontal="center" vertical="center" shrinkToFit="1"/>
    </xf>
    <xf numFmtId="38" fontId="41" fillId="0" borderId="44" xfId="2" applyFont="1" applyBorder="1" applyAlignment="1">
      <alignment horizontal="center" vertical="center" shrinkToFit="1"/>
    </xf>
    <xf numFmtId="38" fontId="41" fillId="0" borderId="69" xfId="2" applyFont="1" applyBorder="1" applyAlignment="1">
      <alignment horizontal="center" vertical="center" shrinkToFit="1"/>
    </xf>
    <xf numFmtId="38" fontId="41" fillId="0" borderId="42" xfId="2" applyFont="1" applyBorder="1" applyAlignment="1">
      <alignment horizontal="center" vertical="center" shrinkToFit="1"/>
    </xf>
    <xf numFmtId="0" fontId="26" fillId="0" borderId="1" xfId="0" applyFont="1" applyBorder="1" applyAlignment="1">
      <alignment horizontal="center" vertical="center"/>
    </xf>
    <xf numFmtId="177" fontId="16" fillId="0" borderId="0" xfId="0" applyNumberFormat="1" applyFont="1" applyAlignment="1">
      <alignment horizontal="left"/>
    </xf>
    <xf numFmtId="0" fontId="6" fillId="0" borderId="14" xfId="0" applyFont="1" applyFill="1" applyBorder="1" applyAlignment="1">
      <alignment horizontal="distributed" vertical="center" indent="3"/>
    </xf>
    <xf numFmtId="0" fontId="6" fillId="0" borderId="15" xfId="0" applyFont="1" applyFill="1" applyBorder="1" applyAlignment="1">
      <alignment horizontal="distributed" vertical="center" indent="3"/>
    </xf>
    <xf numFmtId="0" fontId="6" fillId="0" borderId="16" xfId="0" applyFont="1" applyFill="1" applyBorder="1" applyAlignment="1">
      <alignment horizontal="distributed" vertical="center" indent="3"/>
    </xf>
    <xf numFmtId="0" fontId="3" fillId="0" borderId="23"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6" fillId="0" borderId="24"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3" fillId="0" borderId="0" xfId="0" applyFont="1" applyFill="1" applyBorder="1" applyAlignment="1">
      <alignment horizontal="right" vertical="center" shrinkToFit="1"/>
    </xf>
    <xf numFmtId="0" fontId="6" fillId="0" borderId="14" xfId="0" applyFont="1" applyFill="1" applyBorder="1" applyAlignment="1">
      <alignment horizontal="distributed" vertical="center" indent="15"/>
    </xf>
    <xf numFmtId="0" fontId="6" fillId="0" borderId="15" xfId="0" applyFont="1" applyFill="1" applyBorder="1" applyAlignment="1">
      <alignment horizontal="distributed" vertical="center" indent="15"/>
    </xf>
    <xf numFmtId="0" fontId="6" fillId="0" borderId="16" xfId="0" applyFont="1" applyFill="1" applyBorder="1" applyAlignment="1">
      <alignment horizontal="distributed" vertical="center" indent="15"/>
    </xf>
    <xf numFmtId="184" fontId="3" fillId="0" borderId="66" xfId="1" applyNumberFormat="1" applyFont="1" applyBorder="1" applyAlignment="1">
      <alignment horizontal="right" vertical="center"/>
    </xf>
    <xf numFmtId="178" fontId="3" fillId="0" borderId="66" xfId="1" applyNumberFormat="1" applyFont="1" applyBorder="1" applyAlignment="1">
      <alignment horizontal="center" vertical="center"/>
    </xf>
    <xf numFmtId="179" fontId="3" fillId="0" borderId="66" xfId="1" applyNumberFormat="1" applyFont="1" applyBorder="1" applyAlignment="1">
      <alignment horizontal="left" vertical="center"/>
    </xf>
    <xf numFmtId="0" fontId="26" fillId="0" borderId="94" xfId="0" applyFont="1" applyBorder="1" applyAlignment="1">
      <alignment horizontal="left" vertical="center"/>
    </xf>
    <xf numFmtId="0" fontId="26" fillId="0" borderId="103" xfId="0" applyFont="1" applyBorder="1" applyAlignment="1">
      <alignment horizontal="left" vertical="center"/>
    </xf>
    <xf numFmtId="0" fontId="26" fillId="0" borderId="107" xfId="0" applyFont="1" applyBorder="1" applyAlignment="1">
      <alignment horizontal="left" vertical="center"/>
    </xf>
    <xf numFmtId="0" fontId="26" fillId="0" borderId="93" xfId="0" applyFont="1" applyBorder="1" applyAlignment="1">
      <alignment horizontal="left" vertical="center"/>
    </xf>
    <xf numFmtId="0" fontId="26" fillId="0" borderId="4" xfId="0" applyFont="1" applyBorder="1" applyAlignment="1">
      <alignment horizontal="left" vertical="center"/>
    </xf>
    <xf numFmtId="0" fontId="26" fillId="0" borderId="89" xfId="0" applyFont="1" applyBorder="1" applyAlignment="1">
      <alignment horizontal="center" vertical="center"/>
    </xf>
    <xf numFmtId="0" fontId="26" fillId="0" borderId="93" xfId="0" applyFont="1" applyBorder="1" applyAlignment="1">
      <alignment horizontal="right" vertical="center"/>
    </xf>
    <xf numFmtId="0" fontId="26" fillId="0" borderId="4" xfId="0" applyFont="1" applyBorder="1" applyAlignment="1">
      <alignment horizontal="right" vertical="center"/>
    </xf>
    <xf numFmtId="0" fontId="38" fillId="0" borderId="0" xfId="0" applyFont="1" applyBorder="1" applyAlignment="1">
      <alignment horizontal="center" vertical="center" shrinkToFit="1"/>
    </xf>
    <xf numFmtId="0" fontId="26" fillId="0" borderId="1" xfId="0" applyFont="1" applyBorder="1" applyAlignment="1">
      <alignment horizontal="left" vertical="center" shrinkToFit="1"/>
    </xf>
    <xf numFmtId="38" fontId="3" fillId="0" borderId="1" xfId="2" applyFont="1" applyBorder="1" applyAlignment="1">
      <alignment horizontal="right" vertical="center" shrinkToFit="1"/>
    </xf>
    <xf numFmtId="38" fontId="3" fillId="0" borderId="5" xfId="2" applyFont="1" applyBorder="1" applyAlignment="1">
      <alignment horizontal="right" vertical="center" shrinkToFit="1"/>
    </xf>
    <xf numFmtId="38" fontId="3" fillId="0" borderId="9" xfId="2" applyFont="1" applyBorder="1" applyAlignment="1">
      <alignment horizontal="right" vertical="center" shrinkToFit="1"/>
    </xf>
    <xf numFmtId="38" fontId="3" fillId="0" borderId="11" xfId="2" applyFont="1" applyBorder="1" applyAlignment="1">
      <alignment horizontal="right" vertical="center" shrinkToFit="1"/>
    </xf>
    <xf numFmtId="38" fontId="3" fillId="0" borderId="68" xfId="2" applyFont="1" applyBorder="1" applyAlignment="1">
      <alignment horizontal="right" vertical="center" shrinkToFit="1"/>
    </xf>
    <xf numFmtId="38" fontId="3" fillId="0" borderId="19" xfId="2" applyFont="1" applyBorder="1" applyAlignment="1">
      <alignment horizontal="right" vertical="center" shrinkToFit="1"/>
    </xf>
    <xf numFmtId="38" fontId="3" fillId="0" borderId="21" xfId="2" applyFont="1" applyBorder="1" applyAlignment="1">
      <alignment horizontal="right" vertical="center" shrinkToFit="1"/>
    </xf>
    <xf numFmtId="38" fontId="3" fillId="0" borderId="44" xfId="2" applyFont="1" applyBorder="1" applyAlignment="1">
      <alignment horizontal="right" vertical="center" shrinkToFit="1"/>
    </xf>
    <xf numFmtId="38" fontId="3" fillId="0" borderId="69" xfId="2" applyFont="1" applyBorder="1" applyAlignment="1">
      <alignment horizontal="right" vertical="center" shrinkToFit="1"/>
    </xf>
    <xf numFmtId="38" fontId="3" fillId="0" borderId="42" xfId="2" applyFont="1" applyBorder="1" applyAlignment="1">
      <alignment horizontal="right" vertical="center" shrinkToFit="1"/>
    </xf>
    <xf numFmtId="38" fontId="3" fillId="0" borderId="70" xfId="2" applyFont="1" applyBorder="1" applyAlignment="1">
      <alignment horizontal="right" vertical="center" shrinkToFit="1"/>
    </xf>
    <xf numFmtId="38" fontId="3" fillId="0" borderId="39" xfId="2" applyFont="1" applyBorder="1" applyAlignment="1">
      <alignment horizontal="right" vertical="center" shrinkToFit="1"/>
    </xf>
    <xf numFmtId="38" fontId="3" fillId="0" borderId="48" xfId="2" applyFont="1" applyBorder="1" applyAlignment="1">
      <alignment horizontal="right" vertical="center" shrinkToFit="1"/>
    </xf>
    <xf numFmtId="38" fontId="3" fillId="0" borderId="36" xfId="2" applyFont="1" applyBorder="1" applyAlignment="1">
      <alignment horizontal="right" vertical="center" shrinkToFit="1"/>
    </xf>
    <xf numFmtId="38" fontId="3" fillId="0" borderId="83" xfId="2" applyFont="1" applyBorder="1" applyAlignment="1">
      <alignment horizontal="right" vertical="center" shrinkToFit="1"/>
    </xf>
    <xf numFmtId="38" fontId="3" fillId="0" borderId="84" xfId="2" applyFont="1" applyBorder="1" applyAlignment="1">
      <alignment horizontal="right" vertical="center" shrinkToFit="1"/>
    </xf>
    <xf numFmtId="38" fontId="3" fillId="0" borderId="3" xfId="2" applyFont="1" applyBorder="1" applyAlignment="1">
      <alignment horizontal="right" vertical="center" shrinkToFit="1"/>
    </xf>
    <xf numFmtId="38" fontId="3" fillId="0" borderId="12" xfId="2" applyFont="1" applyBorder="1" applyAlignment="1">
      <alignment horizontal="right" vertical="center" shrinkToFit="1"/>
    </xf>
    <xf numFmtId="183" fontId="3" fillId="0" borderId="66" xfId="1" applyNumberFormat="1" applyFont="1" applyBorder="1" applyAlignment="1">
      <alignment horizontal="right" vertical="center"/>
    </xf>
    <xf numFmtId="0" fontId="3" fillId="0" borderId="109" xfId="0" applyFont="1" applyBorder="1" applyAlignment="1">
      <alignment horizontal="right" vertical="center" shrinkToFit="1"/>
    </xf>
    <xf numFmtId="0" fontId="3" fillId="0" borderId="51" xfId="0" applyFont="1" applyBorder="1" applyAlignment="1">
      <alignment horizontal="right" vertical="center" shrinkToFit="1"/>
    </xf>
    <xf numFmtId="0" fontId="3" fillId="0" borderId="48" xfId="0" applyFont="1" applyBorder="1" applyAlignment="1">
      <alignment horizontal="right" vertical="center" shrinkToFit="1"/>
    </xf>
    <xf numFmtId="0" fontId="3" fillId="0" borderId="108" xfId="0" applyFont="1" applyBorder="1" applyAlignment="1">
      <alignment horizontal="right" vertical="center" shrinkToFit="1"/>
    </xf>
    <xf numFmtId="38" fontId="24" fillId="0" borderId="0" xfId="2" applyFont="1" applyFill="1" applyBorder="1" applyAlignment="1">
      <alignment horizontal="left" wrapText="1"/>
    </xf>
    <xf numFmtId="38" fontId="24" fillId="0" borderId="0" xfId="2" applyFont="1" applyFill="1" applyBorder="1" applyAlignment="1">
      <alignment horizontal="left"/>
    </xf>
    <xf numFmtId="38" fontId="19" fillId="0" borderId="90" xfId="2" applyFont="1" applyBorder="1" applyAlignment="1">
      <alignment horizontal="center" vertical="center" shrinkToFit="1"/>
    </xf>
    <xf numFmtId="38" fontId="19" fillId="0" borderId="97" xfId="2" applyFont="1" applyBorder="1" applyAlignment="1">
      <alignment horizontal="center" vertical="center" shrinkToFit="1"/>
    </xf>
    <xf numFmtId="38" fontId="19" fillId="5" borderId="96" xfId="2" applyFont="1" applyFill="1" applyBorder="1" applyAlignment="1">
      <alignment horizontal="center" vertical="center" shrinkToFit="1"/>
    </xf>
    <xf numFmtId="38" fontId="19" fillId="3" borderId="100" xfId="2" applyFont="1" applyFill="1" applyBorder="1" applyAlignment="1">
      <alignment horizontal="center" vertical="center" shrinkToFit="1"/>
    </xf>
    <xf numFmtId="38" fontId="19" fillId="3" borderId="101" xfId="2" applyFont="1" applyFill="1" applyBorder="1" applyAlignment="1">
      <alignment horizontal="center" vertical="center" shrinkToFit="1"/>
    </xf>
    <xf numFmtId="38" fontId="19" fillId="0" borderId="67" xfId="2" applyFont="1" applyBorder="1" applyAlignment="1">
      <alignment horizontal="center" vertical="center" shrinkToFit="1"/>
    </xf>
    <xf numFmtId="38" fontId="19" fillId="0" borderId="87" xfId="2" applyFont="1" applyBorder="1" applyAlignment="1">
      <alignment horizontal="center" vertical="center" shrinkToFit="1"/>
    </xf>
    <xf numFmtId="38" fontId="19" fillId="0" borderId="100" xfId="2" applyFont="1" applyBorder="1" applyAlignment="1">
      <alignment horizontal="center" vertical="center" shrinkToFit="1"/>
    </xf>
    <xf numFmtId="38" fontId="19" fillId="0" borderId="101" xfId="2" applyFont="1" applyBorder="1" applyAlignment="1">
      <alignment horizontal="center" vertical="center" shrinkToFit="1"/>
    </xf>
    <xf numFmtId="0" fontId="17" fillId="0" borderId="0" xfId="3" applyFont="1" applyAlignment="1">
      <alignment horizontal="right" vertical="center"/>
    </xf>
    <xf numFmtId="0" fontId="19" fillId="0" borderId="88" xfId="3" applyFont="1" applyBorder="1" applyAlignment="1">
      <alignment horizontal="center" vertical="center" wrapText="1"/>
    </xf>
    <xf numFmtId="0" fontId="19" fillId="0" borderId="103" xfId="3" applyFont="1" applyBorder="1" applyAlignment="1">
      <alignment horizontal="center" vertical="center" wrapText="1"/>
    </xf>
    <xf numFmtId="0" fontId="19" fillId="0" borderId="105" xfId="3" applyFont="1" applyBorder="1" applyAlignment="1">
      <alignment horizontal="center" vertical="center" wrapText="1"/>
    </xf>
    <xf numFmtId="0" fontId="19" fillId="0" borderId="106" xfId="3" applyFont="1" applyBorder="1" applyAlignment="1">
      <alignment horizontal="center" vertical="center" wrapText="1"/>
    </xf>
    <xf numFmtId="0" fontId="19" fillId="0" borderId="94" xfId="3" applyFont="1" applyBorder="1" applyAlignment="1">
      <alignment horizontal="center" vertical="center" wrapText="1"/>
    </xf>
    <xf numFmtId="0" fontId="19" fillId="0" borderId="64" xfId="3" applyFont="1" applyBorder="1" applyAlignment="1">
      <alignment horizontal="center" vertical="center" wrapText="1"/>
    </xf>
    <xf numFmtId="0" fontId="19" fillId="0" borderId="1" xfId="3" applyFont="1" applyFill="1" applyBorder="1" applyAlignment="1">
      <alignment horizontal="center" vertical="center"/>
    </xf>
    <xf numFmtId="0" fontId="22" fillId="0" borderId="104" xfId="3" applyFont="1" applyFill="1" applyBorder="1" applyAlignment="1">
      <alignment horizontal="center" vertical="center" shrinkToFit="1"/>
    </xf>
    <xf numFmtId="0" fontId="22" fillId="0" borderId="90" xfId="3" applyFont="1" applyFill="1" applyBorder="1" applyAlignment="1">
      <alignment horizontal="center" vertical="center" wrapText="1" shrinkToFit="1"/>
    </xf>
    <xf numFmtId="0" fontId="22" fillId="0" borderId="91" xfId="3" applyFont="1" applyFill="1" applyBorder="1" applyAlignment="1">
      <alignment horizontal="center" vertical="center" wrapText="1" shrinkToFit="1"/>
    </xf>
    <xf numFmtId="0" fontId="22" fillId="0" borderId="89" xfId="3" applyFont="1" applyFill="1" applyBorder="1" applyAlignment="1">
      <alignment horizontal="center" vertical="center" shrinkToFit="1"/>
    </xf>
    <xf numFmtId="38" fontId="19" fillId="0" borderId="107" xfId="2" applyFont="1" applyBorder="1" applyAlignment="1">
      <alignment horizontal="center" vertical="center" shrinkToFit="1"/>
    </xf>
    <xf numFmtId="38" fontId="19" fillId="0" borderId="93" xfId="2" applyFont="1" applyBorder="1" applyAlignment="1">
      <alignment horizontal="center" vertical="center" shrinkToFit="1"/>
    </xf>
    <xf numFmtId="182" fontId="22" fillId="0" borderId="0" xfId="3" applyNumberFormat="1" applyFont="1" applyAlignment="1">
      <alignment horizontal="center"/>
    </xf>
    <xf numFmtId="38" fontId="19" fillId="0" borderId="105" xfId="2" applyFont="1" applyBorder="1" applyAlignment="1">
      <alignment horizontal="center" vertical="center" shrinkToFit="1"/>
    </xf>
    <xf numFmtId="38" fontId="19" fillId="0" borderId="64" xfId="2" applyFont="1" applyBorder="1" applyAlignment="1">
      <alignment horizontal="center" vertical="center" shrinkToFit="1"/>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0000FF"/>
      <color rgb="FFFFFFCC"/>
      <color rgb="FFFFCCFF"/>
      <color rgb="FFEBFFEB"/>
      <color rgb="FFFFE7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565150</xdr:colOff>
      <xdr:row>37</xdr:row>
      <xdr:rowOff>279400</xdr:rowOff>
    </xdr:from>
    <xdr:to>
      <xdr:col>2</xdr:col>
      <xdr:colOff>412750</xdr:colOff>
      <xdr:row>39</xdr:row>
      <xdr:rowOff>146050</xdr:rowOff>
    </xdr:to>
    <xdr:sp macro="" textlink="">
      <xdr:nvSpPr>
        <xdr:cNvPr id="14" name="楕円 13"/>
        <xdr:cNvSpPr/>
      </xdr:nvSpPr>
      <xdr:spPr>
        <a:xfrm>
          <a:off x="565150" y="279400"/>
          <a:ext cx="1943100" cy="6477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266700</xdr:colOff>
      <xdr:row>37</xdr:row>
      <xdr:rowOff>0</xdr:rowOff>
    </xdr:from>
    <xdr:to>
      <xdr:col>1</xdr:col>
      <xdr:colOff>247650</xdr:colOff>
      <xdr:row>39</xdr:row>
      <xdr:rowOff>38100</xdr:rowOff>
    </xdr:to>
    <xdr:sp macro="" textlink="">
      <xdr:nvSpPr>
        <xdr:cNvPr id="12" name="テキスト ボックス 11"/>
        <xdr:cNvSpPr txBox="1"/>
      </xdr:nvSpPr>
      <xdr:spPr>
        <a:xfrm>
          <a:off x="266700" y="901065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①</a:t>
          </a:r>
        </a:p>
      </xdr:txBody>
    </xdr:sp>
    <xdr:clientData/>
  </xdr:twoCellAnchor>
  <xdr:twoCellAnchor>
    <xdr:from>
      <xdr:col>0</xdr:col>
      <xdr:colOff>419100</xdr:colOff>
      <xdr:row>48</xdr:row>
      <xdr:rowOff>228600</xdr:rowOff>
    </xdr:from>
    <xdr:to>
      <xdr:col>1</xdr:col>
      <xdr:colOff>400050</xdr:colOff>
      <xdr:row>51</xdr:row>
      <xdr:rowOff>152400</xdr:rowOff>
    </xdr:to>
    <xdr:sp macro="" textlink="">
      <xdr:nvSpPr>
        <xdr:cNvPr id="16" name="テキスト ボックス 15"/>
        <xdr:cNvSpPr txBox="1"/>
      </xdr:nvSpPr>
      <xdr:spPr>
        <a:xfrm>
          <a:off x="419100" y="481965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②</a:t>
          </a:r>
        </a:p>
      </xdr:txBody>
    </xdr:sp>
    <xdr:clientData/>
  </xdr:twoCellAnchor>
  <xdr:twoCellAnchor>
    <xdr:from>
      <xdr:col>1</xdr:col>
      <xdr:colOff>228600</xdr:colOff>
      <xdr:row>59</xdr:row>
      <xdr:rowOff>304800</xdr:rowOff>
    </xdr:from>
    <xdr:to>
      <xdr:col>4</xdr:col>
      <xdr:colOff>590550</xdr:colOff>
      <xdr:row>61</xdr:row>
      <xdr:rowOff>57150</xdr:rowOff>
    </xdr:to>
    <xdr:sp macro="" textlink="">
      <xdr:nvSpPr>
        <xdr:cNvPr id="17" name="楕円 16"/>
        <xdr:cNvSpPr/>
      </xdr:nvSpPr>
      <xdr:spPr>
        <a:xfrm>
          <a:off x="1047750" y="9429750"/>
          <a:ext cx="3886200" cy="43815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59</xdr:row>
      <xdr:rowOff>266700</xdr:rowOff>
    </xdr:from>
    <xdr:to>
      <xdr:col>1</xdr:col>
      <xdr:colOff>419100</xdr:colOff>
      <xdr:row>62</xdr:row>
      <xdr:rowOff>190500</xdr:rowOff>
    </xdr:to>
    <xdr:sp macro="" textlink="">
      <xdr:nvSpPr>
        <xdr:cNvPr id="18" name="テキスト ボックス 17"/>
        <xdr:cNvSpPr txBox="1"/>
      </xdr:nvSpPr>
      <xdr:spPr>
        <a:xfrm>
          <a:off x="438150" y="939165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②</a:t>
          </a:r>
        </a:p>
      </xdr:txBody>
    </xdr:sp>
    <xdr:clientData/>
  </xdr:twoCellAnchor>
  <xdr:twoCellAnchor>
    <xdr:from>
      <xdr:col>2</xdr:col>
      <xdr:colOff>342900</xdr:colOff>
      <xdr:row>41</xdr:row>
      <xdr:rowOff>133350</xdr:rowOff>
    </xdr:from>
    <xdr:to>
      <xdr:col>2</xdr:col>
      <xdr:colOff>1143000</xdr:colOff>
      <xdr:row>42</xdr:row>
      <xdr:rowOff>133350</xdr:rowOff>
    </xdr:to>
    <xdr:sp macro="" textlink="">
      <xdr:nvSpPr>
        <xdr:cNvPr id="19" name="テキスト ボックス 18"/>
        <xdr:cNvSpPr txBox="1"/>
      </xdr:nvSpPr>
      <xdr:spPr>
        <a:xfrm>
          <a:off x="2438400" y="148590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③</a:t>
          </a:r>
        </a:p>
      </xdr:txBody>
    </xdr:sp>
    <xdr:clientData/>
  </xdr:twoCellAnchor>
  <xdr:twoCellAnchor>
    <xdr:from>
      <xdr:col>1</xdr:col>
      <xdr:colOff>1238250</xdr:colOff>
      <xdr:row>41</xdr:row>
      <xdr:rowOff>666750</xdr:rowOff>
    </xdr:from>
    <xdr:to>
      <xdr:col>2</xdr:col>
      <xdr:colOff>1238250</xdr:colOff>
      <xdr:row>48</xdr:row>
      <xdr:rowOff>285750</xdr:rowOff>
    </xdr:to>
    <xdr:sp macro="" textlink="">
      <xdr:nvSpPr>
        <xdr:cNvPr id="20" name="角丸四角形 19"/>
        <xdr:cNvSpPr/>
      </xdr:nvSpPr>
      <xdr:spPr>
        <a:xfrm>
          <a:off x="2057400" y="2019300"/>
          <a:ext cx="1276350" cy="28575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48</xdr:row>
      <xdr:rowOff>323850</xdr:rowOff>
    </xdr:from>
    <xdr:to>
      <xdr:col>4</xdr:col>
      <xdr:colOff>609600</xdr:colOff>
      <xdr:row>50</xdr:row>
      <xdr:rowOff>38100</xdr:rowOff>
    </xdr:to>
    <xdr:sp macro="" textlink="">
      <xdr:nvSpPr>
        <xdr:cNvPr id="23" name="楕円 22"/>
        <xdr:cNvSpPr/>
      </xdr:nvSpPr>
      <xdr:spPr>
        <a:xfrm>
          <a:off x="971550" y="4914900"/>
          <a:ext cx="3981450" cy="40005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228600</xdr:colOff>
      <xdr:row>41</xdr:row>
      <xdr:rowOff>133350</xdr:rowOff>
    </xdr:from>
    <xdr:to>
      <xdr:col>3</xdr:col>
      <xdr:colOff>837631</xdr:colOff>
      <xdr:row>42</xdr:row>
      <xdr:rowOff>133350</xdr:rowOff>
    </xdr:to>
    <xdr:sp macro="" textlink="">
      <xdr:nvSpPr>
        <xdr:cNvPr id="24" name="テキスト ボックス 23"/>
        <xdr:cNvSpPr txBox="1"/>
      </xdr:nvSpPr>
      <xdr:spPr>
        <a:xfrm>
          <a:off x="3600450" y="1485900"/>
          <a:ext cx="609031"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④</a:t>
          </a:r>
        </a:p>
      </xdr:txBody>
    </xdr:sp>
    <xdr:clientData/>
  </xdr:twoCellAnchor>
  <xdr:twoCellAnchor>
    <xdr:from>
      <xdr:col>3</xdr:col>
      <xdr:colOff>19050</xdr:colOff>
      <xdr:row>41</xdr:row>
      <xdr:rowOff>685800</xdr:rowOff>
    </xdr:from>
    <xdr:to>
      <xdr:col>4</xdr:col>
      <xdr:colOff>19050</xdr:colOff>
      <xdr:row>48</xdr:row>
      <xdr:rowOff>304800</xdr:rowOff>
    </xdr:to>
    <xdr:sp macro="" textlink="">
      <xdr:nvSpPr>
        <xdr:cNvPr id="25" name="角丸四角形 24"/>
        <xdr:cNvSpPr/>
      </xdr:nvSpPr>
      <xdr:spPr>
        <a:xfrm>
          <a:off x="3390900" y="11049000"/>
          <a:ext cx="971550" cy="28575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381000</xdr:colOff>
      <xdr:row>52</xdr:row>
      <xdr:rowOff>190500</xdr:rowOff>
    </xdr:from>
    <xdr:to>
      <xdr:col>2</xdr:col>
      <xdr:colOff>1181100</xdr:colOff>
      <xdr:row>53</xdr:row>
      <xdr:rowOff>190500</xdr:rowOff>
    </xdr:to>
    <xdr:sp macro="" textlink="">
      <xdr:nvSpPr>
        <xdr:cNvPr id="26" name="テキスト ボックス 25"/>
        <xdr:cNvSpPr txBox="1"/>
      </xdr:nvSpPr>
      <xdr:spPr>
        <a:xfrm>
          <a:off x="2476500" y="607695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③</a:t>
          </a:r>
        </a:p>
      </xdr:txBody>
    </xdr:sp>
    <xdr:clientData/>
  </xdr:twoCellAnchor>
  <xdr:twoCellAnchor>
    <xdr:from>
      <xdr:col>2</xdr:col>
      <xdr:colOff>0</xdr:colOff>
      <xdr:row>52</xdr:row>
      <xdr:rowOff>723900</xdr:rowOff>
    </xdr:from>
    <xdr:to>
      <xdr:col>3</xdr:col>
      <xdr:colOff>0</xdr:colOff>
      <xdr:row>60</xdr:row>
      <xdr:rowOff>0</xdr:rowOff>
    </xdr:to>
    <xdr:sp macro="" textlink="">
      <xdr:nvSpPr>
        <xdr:cNvPr id="27" name="角丸四角形 26"/>
        <xdr:cNvSpPr/>
      </xdr:nvSpPr>
      <xdr:spPr>
        <a:xfrm>
          <a:off x="2095500" y="6610350"/>
          <a:ext cx="1276350" cy="28575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266700</xdr:colOff>
      <xdr:row>52</xdr:row>
      <xdr:rowOff>190500</xdr:rowOff>
    </xdr:from>
    <xdr:to>
      <xdr:col>3</xdr:col>
      <xdr:colOff>875731</xdr:colOff>
      <xdr:row>53</xdr:row>
      <xdr:rowOff>190500</xdr:rowOff>
    </xdr:to>
    <xdr:sp macro="" textlink="">
      <xdr:nvSpPr>
        <xdr:cNvPr id="28" name="テキスト ボックス 27"/>
        <xdr:cNvSpPr txBox="1"/>
      </xdr:nvSpPr>
      <xdr:spPr>
        <a:xfrm>
          <a:off x="3638550" y="6076950"/>
          <a:ext cx="609031"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④</a:t>
          </a:r>
        </a:p>
      </xdr:txBody>
    </xdr:sp>
    <xdr:clientData/>
  </xdr:twoCellAnchor>
  <xdr:twoCellAnchor>
    <xdr:from>
      <xdr:col>3</xdr:col>
      <xdr:colOff>57150</xdr:colOff>
      <xdr:row>52</xdr:row>
      <xdr:rowOff>742950</xdr:rowOff>
    </xdr:from>
    <xdr:to>
      <xdr:col>4</xdr:col>
      <xdr:colOff>57150</xdr:colOff>
      <xdr:row>60</xdr:row>
      <xdr:rowOff>19050</xdr:rowOff>
    </xdr:to>
    <xdr:sp macro="" textlink="">
      <xdr:nvSpPr>
        <xdr:cNvPr id="29" name="角丸四角形 28"/>
        <xdr:cNvSpPr/>
      </xdr:nvSpPr>
      <xdr:spPr>
        <a:xfrm>
          <a:off x="3429000" y="6629400"/>
          <a:ext cx="971550" cy="28575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41</xdr:row>
      <xdr:rowOff>95250</xdr:rowOff>
    </xdr:from>
    <xdr:to>
      <xdr:col>9</xdr:col>
      <xdr:colOff>857250</xdr:colOff>
      <xdr:row>41</xdr:row>
      <xdr:rowOff>723900</xdr:rowOff>
    </xdr:to>
    <xdr:sp macro="" textlink="">
      <xdr:nvSpPr>
        <xdr:cNvPr id="31" name="角丸四角形 30"/>
        <xdr:cNvSpPr/>
      </xdr:nvSpPr>
      <xdr:spPr>
        <a:xfrm>
          <a:off x="5391150" y="1447800"/>
          <a:ext cx="4686300" cy="6286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42</xdr:row>
      <xdr:rowOff>38100</xdr:rowOff>
    </xdr:from>
    <xdr:to>
      <xdr:col>9</xdr:col>
      <xdr:colOff>857250</xdr:colOff>
      <xdr:row>42</xdr:row>
      <xdr:rowOff>666750</xdr:rowOff>
    </xdr:to>
    <xdr:sp macro="" textlink="">
      <xdr:nvSpPr>
        <xdr:cNvPr id="32" name="角丸四角形 31"/>
        <xdr:cNvSpPr/>
      </xdr:nvSpPr>
      <xdr:spPr>
        <a:xfrm>
          <a:off x="5391150" y="2209800"/>
          <a:ext cx="4686300" cy="6286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495300</xdr:colOff>
      <xdr:row>41</xdr:row>
      <xdr:rowOff>76200</xdr:rowOff>
    </xdr:from>
    <xdr:to>
      <xdr:col>5</xdr:col>
      <xdr:colOff>323850</xdr:colOff>
      <xdr:row>42</xdr:row>
      <xdr:rowOff>76200</xdr:rowOff>
    </xdr:to>
    <xdr:sp macro="" textlink="">
      <xdr:nvSpPr>
        <xdr:cNvPr id="33" name="テキスト ボックス 32"/>
        <xdr:cNvSpPr txBox="1"/>
      </xdr:nvSpPr>
      <xdr:spPr>
        <a:xfrm>
          <a:off x="4838700" y="142875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⑤</a:t>
          </a:r>
        </a:p>
      </xdr:txBody>
    </xdr:sp>
    <xdr:clientData/>
  </xdr:twoCellAnchor>
  <xdr:twoCellAnchor>
    <xdr:from>
      <xdr:col>4</xdr:col>
      <xdr:colOff>514350</xdr:colOff>
      <xdr:row>42</xdr:row>
      <xdr:rowOff>0</xdr:rowOff>
    </xdr:from>
    <xdr:to>
      <xdr:col>5</xdr:col>
      <xdr:colOff>342900</xdr:colOff>
      <xdr:row>43</xdr:row>
      <xdr:rowOff>114300</xdr:rowOff>
    </xdr:to>
    <xdr:sp macro="" textlink="">
      <xdr:nvSpPr>
        <xdr:cNvPr id="34" name="テキスト ボックス 33"/>
        <xdr:cNvSpPr txBox="1"/>
      </xdr:nvSpPr>
      <xdr:spPr>
        <a:xfrm>
          <a:off x="4857750" y="217170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⑦</a:t>
          </a:r>
        </a:p>
      </xdr:txBody>
    </xdr:sp>
    <xdr:clientData/>
  </xdr:twoCellAnchor>
  <xdr:twoCellAnchor>
    <xdr:from>
      <xdr:col>5</xdr:col>
      <xdr:colOff>19050</xdr:colOff>
      <xdr:row>52</xdr:row>
      <xdr:rowOff>133350</xdr:rowOff>
    </xdr:from>
    <xdr:to>
      <xdr:col>17</xdr:col>
      <xdr:colOff>0</xdr:colOff>
      <xdr:row>52</xdr:row>
      <xdr:rowOff>762000</xdr:rowOff>
    </xdr:to>
    <xdr:sp macro="" textlink="">
      <xdr:nvSpPr>
        <xdr:cNvPr id="35" name="角丸四角形 34"/>
        <xdr:cNvSpPr/>
      </xdr:nvSpPr>
      <xdr:spPr>
        <a:xfrm>
          <a:off x="5334000" y="6019800"/>
          <a:ext cx="10934700" cy="6286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53</xdr:row>
      <xdr:rowOff>57150</xdr:rowOff>
    </xdr:from>
    <xdr:to>
      <xdr:col>17</xdr:col>
      <xdr:colOff>0</xdr:colOff>
      <xdr:row>53</xdr:row>
      <xdr:rowOff>685800</xdr:rowOff>
    </xdr:to>
    <xdr:sp macro="" textlink="">
      <xdr:nvSpPr>
        <xdr:cNvPr id="36" name="角丸四角形 35"/>
        <xdr:cNvSpPr/>
      </xdr:nvSpPr>
      <xdr:spPr>
        <a:xfrm>
          <a:off x="5334000" y="6762750"/>
          <a:ext cx="10934700" cy="6286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438150</xdr:colOff>
      <xdr:row>52</xdr:row>
      <xdr:rowOff>114300</xdr:rowOff>
    </xdr:from>
    <xdr:to>
      <xdr:col>5</xdr:col>
      <xdr:colOff>266700</xdr:colOff>
      <xdr:row>53</xdr:row>
      <xdr:rowOff>114300</xdr:rowOff>
    </xdr:to>
    <xdr:sp macro="" textlink="">
      <xdr:nvSpPr>
        <xdr:cNvPr id="37" name="テキスト ボックス 36"/>
        <xdr:cNvSpPr txBox="1"/>
      </xdr:nvSpPr>
      <xdr:spPr>
        <a:xfrm>
          <a:off x="4781550" y="600075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⑤</a:t>
          </a:r>
        </a:p>
      </xdr:txBody>
    </xdr:sp>
    <xdr:clientData/>
  </xdr:twoCellAnchor>
  <xdr:twoCellAnchor>
    <xdr:from>
      <xdr:col>4</xdr:col>
      <xdr:colOff>457200</xdr:colOff>
      <xdr:row>53</xdr:row>
      <xdr:rowOff>38100</xdr:rowOff>
    </xdr:from>
    <xdr:to>
      <xdr:col>5</xdr:col>
      <xdr:colOff>285750</xdr:colOff>
      <xdr:row>54</xdr:row>
      <xdr:rowOff>152400</xdr:rowOff>
    </xdr:to>
    <xdr:sp macro="" textlink="">
      <xdr:nvSpPr>
        <xdr:cNvPr id="38" name="テキスト ボックス 37"/>
        <xdr:cNvSpPr txBox="1"/>
      </xdr:nvSpPr>
      <xdr:spPr>
        <a:xfrm>
          <a:off x="4800600" y="674370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⑦</a:t>
          </a:r>
        </a:p>
      </xdr:txBody>
    </xdr:sp>
    <xdr:clientData/>
  </xdr:twoCellAnchor>
  <xdr:twoCellAnchor>
    <xdr:from>
      <xdr:col>17</xdr:col>
      <xdr:colOff>57150</xdr:colOff>
      <xdr:row>52</xdr:row>
      <xdr:rowOff>114300</xdr:rowOff>
    </xdr:from>
    <xdr:to>
      <xdr:col>20</xdr:col>
      <xdr:colOff>838200</xdr:colOff>
      <xdr:row>54</xdr:row>
      <xdr:rowOff>19050</xdr:rowOff>
    </xdr:to>
    <xdr:sp macro="" textlink="">
      <xdr:nvSpPr>
        <xdr:cNvPr id="39" name="角丸四角形 38"/>
        <xdr:cNvSpPr/>
      </xdr:nvSpPr>
      <xdr:spPr>
        <a:xfrm>
          <a:off x="16325850" y="6000750"/>
          <a:ext cx="3409950" cy="14287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52388</xdr:colOff>
      <xdr:row>49</xdr:row>
      <xdr:rowOff>166688</xdr:rowOff>
    </xdr:from>
    <xdr:to>
      <xdr:col>17</xdr:col>
      <xdr:colOff>833438</xdr:colOff>
      <xdr:row>52</xdr:row>
      <xdr:rowOff>42863</xdr:rowOff>
    </xdr:to>
    <xdr:sp macro="" textlink="">
      <xdr:nvSpPr>
        <xdr:cNvPr id="40" name="テキスト ボックス 39"/>
        <xdr:cNvSpPr txBox="1"/>
      </xdr:nvSpPr>
      <xdr:spPr>
        <a:xfrm>
          <a:off x="16221076" y="14525626"/>
          <a:ext cx="781050" cy="7810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⑥</a:t>
          </a:r>
        </a:p>
      </xdr:txBody>
    </xdr:sp>
    <xdr:clientData/>
  </xdr:twoCellAnchor>
  <xdr:twoCellAnchor>
    <xdr:from>
      <xdr:col>17</xdr:col>
      <xdr:colOff>457200</xdr:colOff>
      <xdr:row>38</xdr:row>
      <xdr:rowOff>266700</xdr:rowOff>
    </xdr:from>
    <xdr:to>
      <xdr:col>21</xdr:col>
      <xdr:colOff>352425</xdr:colOff>
      <xdr:row>41</xdr:row>
      <xdr:rowOff>692150</xdr:rowOff>
    </xdr:to>
    <xdr:grpSp>
      <xdr:nvGrpSpPr>
        <xdr:cNvPr id="42" name="グループ化 41"/>
        <xdr:cNvGrpSpPr/>
      </xdr:nvGrpSpPr>
      <xdr:grpSpPr>
        <a:xfrm>
          <a:off x="16878300" y="17792700"/>
          <a:ext cx="3400425" cy="1435100"/>
          <a:chOff x="12588875" y="723900"/>
          <a:chExt cx="3384550" cy="1339850"/>
        </a:xfrm>
      </xdr:grpSpPr>
      <xdr:grpSp>
        <xdr:nvGrpSpPr>
          <xdr:cNvPr id="43" name="グループ化 42"/>
          <xdr:cNvGrpSpPr/>
        </xdr:nvGrpSpPr>
        <xdr:grpSpPr>
          <a:xfrm>
            <a:off x="12588876" y="723900"/>
            <a:ext cx="3143250" cy="1339850"/>
            <a:chOff x="12588876" y="723900"/>
            <a:chExt cx="3143250" cy="1339850"/>
          </a:xfrm>
        </xdr:grpSpPr>
        <xdr:cxnSp macro="">
          <xdr:nvCxnSpPr>
            <xdr:cNvPr id="47" name="直線コネクタ 4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8" name="グループ化 47"/>
            <xdr:cNvGrpSpPr/>
          </xdr:nvGrpSpPr>
          <xdr:grpSpPr>
            <a:xfrm>
              <a:off x="12588876" y="723900"/>
              <a:ext cx="3143250" cy="1339850"/>
              <a:chOff x="12588876" y="723900"/>
              <a:chExt cx="3143250" cy="1339850"/>
            </a:xfrm>
          </xdr:grpSpPr>
          <xdr:sp macro="" textlink="">
            <xdr:nvSpPr>
              <xdr:cNvPr id="49" name="正方形/長方形 4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0" name="直線コネクタ 4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4" name="テキスト ボックス 4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45" name="テキスト ボックス 4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46" name="テキスト ボックス 4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twoCellAnchor>
    <xdr:from>
      <xdr:col>5</xdr:col>
      <xdr:colOff>609600</xdr:colOff>
      <xdr:row>59</xdr:row>
      <xdr:rowOff>266700</xdr:rowOff>
    </xdr:from>
    <xdr:to>
      <xdr:col>13</xdr:col>
      <xdr:colOff>95250</xdr:colOff>
      <xdr:row>61</xdr:row>
      <xdr:rowOff>76200</xdr:rowOff>
    </xdr:to>
    <xdr:sp macro="" textlink="">
      <xdr:nvSpPr>
        <xdr:cNvPr id="53" name="楕円 52"/>
        <xdr:cNvSpPr/>
      </xdr:nvSpPr>
      <xdr:spPr>
        <a:xfrm>
          <a:off x="5924550" y="18402300"/>
          <a:ext cx="6915150" cy="49530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59</xdr:row>
      <xdr:rowOff>247650</xdr:rowOff>
    </xdr:from>
    <xdr:to>
      <xdr:col>5</xdr:col>
      <xdr:colOff>838200</xdr:colOff>
      <xdr:row>62</xdr:row>
      <xdr:rowOff>171450</xdr:rowOff>
    </xdr:to>
    <xdr:sp macro="" textlink="">
      <xdr:nvSpPr>
        <xdr:cNvPr id="54" name="テキスト ボックス 53"/>
        <xdr:cNvSpPr txBox="1"/>
      </xdr:nvSpPr>
      <xdr:spPr>
        <a:xfrm>
          <a:off x="5353050" y="1838325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⑧</a:t>
          </a:r>
        </a:p>
      </xdr:txBody>
    </xdr:sp>
    <xdr:clientData/>
  </xdr:twoCellAnchor>
  <xdr:twoCellAnchor>
    <xdr:from>
      <xdr:col>0</xdr:col>
      <xdr:colOff>762000</xdr:colOff>
      <xdr:row>65</xdr:row>
      <xdr:rowOff>0</xdr:rowOff>
    </xdr:from>
    <xdr:to>
      <xdr:col>3</xdr:col>
      <xdr:colOff>95250</xdr:colOff>
      <xdr:row>67</xdr:row>
      <xdr:rowOff>19050</xdr:rowOff>
    </xdr:to>
    <xdr:sp macro="" textlink="">
      <xdr:nvSpPr>
        <xdr:cNvPr id="55" name="角丸四角形 54"/>
        <xdr:cNvSpPr/>
      </xdr:nvSpPr>
      <xdr:spPr>
        <a:xfrm>
          <a:off x="762000" y="20402550"/>
          <a:ext cx="2705100" cy="704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895350</xdr:colOff>
      <xdr:row>64</xdr:row>
      <xdr:rowOff>323850</xdr:rowOff>
    </xdr:from>
    <xdr:to>
      <xdr:col>6</xdr:col>
      <xdr:colOff>76200</xdr:colOff>
      <xdr:row>67</xdr:row>
      <xdr:rowOff>95250</xdr:rowOff>
    </xdr:to>
    <xdr:sp macro="" textlink="">
      <xdr:nvSpPr>
        <xdr:cNvPr id="56" name="角丸四角形 55"/>
        <xdr:cNvSpPr/>
      </xdr:nvSpPr>
      <xdr:spPr>
        <a:xfrm>
          <a:off x="4267200" y="28136850"/>
          <a:ext cx="2552700" cy="8001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819150</xdr:colOff>
      <xdr:row>65</xdr:row>
      <xdr:rowOff>304800</xdr:rowOff>
    </xdr:from>
    <xdr:to>
      <xdr:col>10</xdr:col>
      <xdr:colOff>19050</xdr:colOff>
      <xdr:row>70</xdr:row>
      <xdr:rowOff>57150</xdr:rowOff>
    </xdr:to>
    <xdr:sp macro="" textlink="">
      <xdr:nvSpPr>
        <xdr:cNvPr id="57" name="角丸四角形 56"/>
        <xdr:cNvSpPr/>
      </xdr:nvSpPr>
      <xdr:spPr>
        <a:xfrm>
          <a:off x="7562850" y="28460700"/>
          <a:ext cx="2705100" cy="1466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64</xdr:row>
      <xdr:rowOff>209550</xdr:rowOff>
    </xdr:from>
    <xdr:to>
      <xdr:col>1</xdr:col>
      <xdr:colOff>190500</xdr:colOff>
      <xdr:row>67</xdr:row>
      <xdr:rowOff>0</xdr:rowOff>
    </xdr:to>
    <xdr:sp macro="" textlink="">
      <xdr:nvSpPr>
        <xdr:cNvPr id="58" name="テキスト ボックス 57"/>
        <xdr:cNvSpPr txBox="1"/>
      </xdr:nvSpPr>
      <xdr:spPr>
        <a:xfrm>
          <a:off x="209550" y="2026920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⑨</a:t>
          </a:r>
        </a:p>
      </xdr:txBody>
    </xdr:sp>
    <xdr:clientData/>
  </xdr:twoCellAnchor>
  <xdr:twoCellAnchor>
    <xdr:from>
      <xdr:col>3</xdr:col>
      <xdr:colOff>342900</xdr:colOff>
      <xdr:row>64</xdr:row>
      <xdr:rowOff>190500</xdr:rowOff>
    </xdr:from>
    <xdr:to>
      <xdr:col>4</xdr:col>
      <xdr:colOff>171450</xdr:colOff>
      <xdr:row>66</xdr:row>
      <xdr:rowOff>323850</xdr:rowOff>
    </xdr:to>
    <xdr:sp macro="" textlink="">
      <xdr:nvSpPr>
        <xdr:cNvPr id="59" name="テキスト ボックス 58"/>
        <xdr:cNvSpPr txBox="1"/>
      </xdr:nvSpPr>
      <xdr:spPr>
        <a:xfrm>
          <a:off x="3714750" y="2025015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⑩</a:t>
          </a:r>
        </a:p>
      </xdr:txBody>
    </xdr:sp>
    <xdr:clientData/>
  </xdr:twoCellAnchor>
  <xdr:twoCellAnchor>
    <xdr:from>
      <xdr:col>6</xdr:col>
      <xdr:colOff>266700</xdr:colOff>
      <xdr:row>65</xdr:row>
      <xdr:rowOff>209550</xdr:rowOff>
    </xdr:from>
    <xdr:to>
      <xdr:col>7</xdr:col>
      <xdr:colOff>190500</xdr:colOff>
      <xdr:row>68</xdr:row>
      <xdr:rowOff>0</xdr:rowOff>
    </xdr:to>
    <xdr:sp macro="" textlink="">
      <xdr:nvSpPr>
        <xdr:cNvPr id="60" name="テキスト ボックス 59"/>
        <xdr:cNvSpPr txBox="1"/>
      </xdr:nvSpPr>
      <xdr:spPr>
        <a:xfrm>
          <a:off x="6858000" y="20612100"/>
          <a:ext cx="8001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latin typeface="HGP創英角ｺﾞｼｯｸUB" panose="020B0900000000000000" pitchFamily="50" charset="-128"/>
              <a:ea typeface="HGP創英角ｺﾞｼｯｸUB" panose="020B0900000000000000" pitchFamily="50" charset="-128"/>
            </a:rPr>
            <a:t>⑪</a:t>
          </a:r>
        </a:p>
      </xdr:txBody>
    </xdr:sp>
    <xdr:clientData/>
  </xdr:twoCellAnchor>
  <xdr:twoCellAnchor>
    <xdr:from>
      <xdr:col>16</xdr:col>
      <xdr:colOff>142874</xdr:colOff>
      <xdr:row>80</xdr:row>
      <xdr:rowOff>428625</xdr:rowOff>
    </xdr:from>
    <xdr:to>
      <xdr:col>21</xdr:col>
      <xdr:colOff>857249</xdr:colOff>
      <xdr:row>87</xdr:row>
      <xdr:rowOff>119062</xdr:rowOff>
    </xdr:to>
    <xdr:sp macro="" textlink="">
      <xdr:nvSpPr>
        <xdr:cNvPr id="67" name="四角形吹き出し 66"/>
        <xdr:cNvSpPr/>
      </xdr:nvSpPr>
      <xdr:spPr>
        <a:xfrm>
          <a:off x="15454312" y="26050875"/>
          <a:ext cx="5000625" cy="3048000"/>
        </a:xfrm>
        <a:prstGeom prst="wedgeRectCallout">
          <a:avLst>
            <a:gd name="adj1" fmla="val -76360"/>
            <a:gd name="adj2" fmla="val -4688"/>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204490</xdr:colOff>
      <xdr:row>81</xdr:row>
      <xdr:rowOff>119062</xdr:rowOff>
    </xdr:from>
    <xdr:to>
      <xdr:col>21</xdr:col>
      <xdr:colOff>858801</xdr:colOff>
      <xdr:row>86</xdr:row>
      <xdr:rowOff>428624</xdr:rowOff>
    </xdr:to>
    <xdr:pic>
      <xdr:nvPicPr>
        <xdr:cNvPr id="69" name="図 68"/>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15928" y="26241375"/>
          <a:ext cx="4940561" cy="2738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275347</xdr:colOff>
      <xdr:row>15</xdr:row>
      <xdr:rowOff>51406</xdr:rowOff>
    </xdr:from>
    <xdr:to>
      <xdr:col>17</xdr:col>
      <xdr:colOff>500062</xdr:colOff>
      <xdr:row>29</xdr:row>
      <xdr:rowOff>340738</xdr:rowOff>
    </xdr:to>
    <xdr:pic>
      <xdr:nvPicPr>
        <xdr:cNvPr id="61" name="図 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23910" y="6861781"/>
          <a:ext cx="8844840" cy="62900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500063</xdr:colOff>
      <xdr:row>18</xdr:row>
      <xdr:rowOff>190499</xdr:rowOff>
    </xdr:from>
    <xdr:to>
      <xdr:col>18</xdr:col>
      <xdr:colOff>309563</xdr:colOff>
      <xdr:row>27</xdr:row>
      <xdr:rowOff>190500</xdr:rowOff>
    </xdr:to>
    <xdr:sp macro="" textlink="">
      <xdr:nvSpPr>
        <xdr:cNvPr id="3" name="右中かっこ 2"/>
        <xdr:cNvSpPr/>
      </xdr:nvSpPr>
      <xdr:spPr>
        <a:xfrm>
          <a:off x="16668751" y="8286749"/>
          <a:ext cx="666750" cy="385762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642936</xdr:colOff>
      <xdr:row>21</xdr:row>
      <xdr:rowOff>190500</xdr:rowOff>
    </xdr:from>
    <xdr:to>
      <xdr:col>21</xdr:col>
      <xdr:colOff>666750</xdr:colOff>
      <xdr:row>26</xdr:row>
      <xdr:rowOff>47625</xdr:rowOff>
    </xdr:to>
    <xdr:sp macro="" textlink="">
      <xdr:nvSpPr>
        <xdr:cNvPr id="4" name="テキスト ボックス 3"/>
        <xdr:cNvSpPr txBox="1"/>
      </xdr:nvSpPr>
      <xdr:spPr>
        <a:xfrm>
          <a:off x="17940336" y="9410700"/>
          <a:ext cx="2652714" cy="195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ＭＳ Ｐゴシック" panose="020B0600070205080204" pitchFamily="50" charset="-128"/>
              <a:ea typeface="ＭＳ Ｐゴシック" panose="020B0600070205080204" pitchFamily="50" charset="-128"/>
            </a:rPr>
            <a:t>一人ひと月あたりの</a:t>
          </a:r>
          <a:r>
            <a:rPr kumimoji="1" lang="ja-JP" altLang="en-US" sz="2400" b="1">
              <a:latin typeface="ＭＳ Ｐゴシック" panose="020B0600070205080204" pitchFamily="50" charset="-128"/>
              <a:ea typeface="ＭＳ Ｐゴシック" panose="020B0600070205080204" pitchFamily="50" charset="-128"/>
            </a:rPr>
            <a:t>給食費（</a:t>
          </a:r>
          <a:r>
            <a:rPr kumimoji="1" lang="ja-JP" altLang="en-US" sz="2400" b="1">
              <a:solidFill>
                <a:schemeClr val="tx1"/>
              </a:solidFill>
              <a:latin typeface="ＭＳ Ｐゴシック" panose="020B0600070205080204" pitchFamily="50" charset="-128"/>
              <a:ea typeface="ＭＳ Ｐゴシック" panose="020B0600070205080204" pitchFamily="50" charset="-128"/>
            </a:rPr>
            <a:t>月額）の推移</a:t>
          </a:r>
          <a:r>
            <a:rPr kumimoji="1" lang="ja-JP" altLang="en-US" sz="2400">
              <a:latin typeface="ＭＳ Ｐゴシック" panose="020B0600070205080204" pitchFamily="50" charset="-128"/>
              <a:ea typeface="ＭＳ Ｐゴシック" panose="020B0600070205080204" pitchFamily="50" charset="-128"/>
            </a:rPr>
            <a:t>が確認できる。</a:t>
          </a:r>
        </a:p>
      </xdr:txBody>
    </xdr:sp>
    <xdr:clientData/>
  </xdr:twoCellAnchor>
  <xdr:twoCellAnchor>
    <xdr:from>
      <xdr:col>6</xdr:col>
      <xdr:colOff>404812</xdr:colOff>
      <xdr:row>28</xdr:row>
      <xdr:rowOff>190500</xdr:rowOff>
    </xdr:from>
    <xdr:to>
      <xdr:col>17</xdr:col>
      <xdr:colOff>523874</xdr:colOff>
      <xdr:row>29</xdr:row>
      <xdr:rowOff>380999</xdr:rowOff>
    </xdr:to>
    <xdr:sp macro="" textlink="">
      <xdr:nvSpPr>
        <xdr:cNvPr id="5" name="楕円 4"/>
        <xdr:cNvSpPr/>
      </xdr:nvSpPr>
      <xdr:spPr>
        <a:xfrm>
          <a:off x="7096125" y="12573000"/>
          <a:ext cx="9596437" cy="619124"/>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666750</xdr:colOff>
      <xdr:row>28</xdr:row>
      <xdr:rowOff>0</xdr:rowOff>
    </xdr:from>
    <xdr:to>
      <xdr:col>21</xdr:col>
      <xdr:colOff>857250</xdr:colOff>
      <xdr:row>29</xdr:row>
      <xdr:rowOff>642937</xdr:rowOff>
    </xdr:to>
    <xdr:sp macro="" textlink="">
      <xdr:nvSpPr>
        <xdr:cNvPr id="62" name="テキスト ボックス 61"/>
        <xdr:cNvSpPr txBox="1"/>
      </xdr:nvSpPr>
      <xdr:spPr>
        <a:xfrm>
          <a:off x="16835438" y="12382500"/>
          <a:ext cx="3619500" cy="1071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ＭＳ Ｐゴシック" panose="020B0600070205080204" pitchFamily="50" charset="-128"/>
              <a:ea typeface="ＭＳ Ｐゴシック" panose="020B0600070205080204" pitchFamily="50" charset="-128"/>
            </a:rPr>
            <a:t>一人ひと月あたりの給食費の</a:t>
          </a:r>
          <a:r>
            <a:rPr kumimoji="1" lang="ja-JP" altLang="en-US" sz="2400" b="1">
              <a:latin typeface="ＭＳ Ｐゴシック" panose="020B0600070205080204" pitchFamily="50" charset="-128"/>
              <a:ea typeface="ＭＳ Ｐゴシック" panose="020B0600070205080204" pitchFamily="50" charset="-128"/>
            </a:rPr>
            <a:t>月額平均</a:t>
          </a:r>
          <a:r>
            <a:rPr kumimoji="1" lang="ja-JP" altLang="en-US" sz="2400" b="0">
              <a:latin typeface="ＭＳ Ｐゴシック" panose="020B0600070205080204" pitchFamily="50" charset="-128"/>
              <a:ea typeface="ＭＳ Ｐゴシック" panose="020B0600070205080204" pitchFamily="50" charset="-128"/>
            </a:rPr>
            <a:t>が確認できる。</a:t>
          </a:r>
          <a:endParaRPr kumimoji="1" lang="ja-JP" altLang="en-US" sz="24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438150</xdr:colOff>
      <xdr:row>20</xdr:row>
      <xdr:rowOff>280986</xdr:rowOff>
    </xdr:from>
    <xdr:to>
      <xdr:col>7</xdr:col>
      <xdr:colOff>66674</xdr:colOff>
      <xdr:row>26</xdr:row>
      <xdr:rowOff>114300</xdr:rowOff>
    </xdr:to>
    <xdr:sp macro="" textlink="">
      <xdr:nvSpPr>
        <xdr:cNvPr id="6" name="角丸四角形 5"/>
        <xdr:cNvSpPr/>
      </xdr:nvSpPr>
      <xdr:spPr>
        <a:xfrm>
          <a:off x="1257300" y="9082086"/>
          <a:ext cx="6429374" cy="2347914"/>
        </a:xfrm>
        <a:prstGeom prst="roundRect">
          <a:avLst/>
        </a:prstGeom>
        <a:solidFill>
          <a:schemeClr val="bg1"/>
        </a:solid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ＭＳ Ｐゴシック" panose="020B0600070205080204" pitchFamily="50" charset="-128"/>
              <a:ea typeface="ＭＳ Ｐゴシック" panose="020B0600070205080204" pitchFamily="50" charset="-128"/>
            </a:rPr>
            <a:t>　「年間給食費」で確認できる月額平均などの</a:t>
          </a:r>
          <a:endParaRPr kumimoji="1" lang="en-US" altLang="ja-JP" sz="2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2400">
              <a:solidFill>
                <a:schemeClr val="tx1"/>
              </a:solidFill>
              <a:latin typeface="ＭＳ Ｐゴシック" panose="020B0600070205080204" pitchFamily="50" charset="-128"/>
              <a:ea typeface="ＭＳ Ｐゴシック" panose="020B0600070205080204" pitchFamily="50" charset="-128"/>
            </a:rPr>
            <a:t>　給食費は</a:t>
          </a:r>
          <a:r>
            <a:rPr kumimoji="1" lang="en-US" altLang="ja-JP" sz="2400">
              <a:solidFill>
                <a:schemeClr val="tx1"/>
              </a:solidFill>
              <a:latin typeface="ＭＳ Ｐゴシック" panose="020B0600070205080204" pitchFamily="50" charset="-128"/>
              <a:ea typeface="ＭＳ Ｐゴシック" panose="020B0600070205080204" pitchFamily="50" charset="-128"/>
            </a:rPr>
            <a:t>…</a:t>
          </a:r>
        </a:p>
        <a:p>
          <a:pPr algn="l"/>
          <a:r>
            <a:rPr kumimoji="1" lang="ja-JP" altLang="en-US" sz="2400">
              <a:solidFill>
                <a:schemeClr val="tx1"/>
              </a:solidFill>
              <a:latin typeface="ＭＳ Ｐゴシック" panose="020B0600070205080204" pitchFamily="50" charset="-128"/>
              <a:ea typeface="ＭＳ Ｐゴシック" panose="020B0600070205080204" pitchFamily="50" charset="-128"/>
            </a:rPr>
            <a:t>　　　</a:t>
          </a:r>
          <a:r>
            <a:rPr kumimoji="1" lang="en-US" altLang="ja-JP" sz="2400">
              <a:solidFill>
                <a:schemeClr val="tx1"/>
              </a:solidFill>
              <a:latin typeface="ＭＳ Ｐゴシック" panose="020B0600070205080204" pitchFamily="50" charset="-128"/>
              <a:ea typeface="ＭＳ Ｐゴシック" panose="020B0600070205080204" pitchFamily="50" charset="-128"/>
            </a:rPr>
            <a:t>【</a:t>
          </a:r>
          <a:r>
            <a:rPr kumimoji="1" lang="ja-JP" altLang="en-US" sz="2400">
              <a:solidFill>
                <a:schemeClr val="tx1"/>
              </a:solidFill>
              <a:latin typeface="ＭＳ Ｐゴシック" panose="020B0600070205080204" pitchFamily="50" charset="-128"/>
              <a:ea typeface="ＭＳ Ｐゴシック" panose="020B0600070205080204" pitchFamily="50" charset="-128"/>
            </a:rPr>
            <a:t>３歳以上児</a:t>
          </a:r>
          <a:r>
            <a:rPr kumimoji="1" lang="en-US" altLang="ja-JP" sz="2400">
              <a:solidFill>
                <a:schemeClr val="tx1"/>
              </a:solidFill>
              <a:latin typeface="ＭＳ Ｐゴシック" panose="020B0600070205080204" pitchFamily="50" charset="-128"/>
              <a:ea typeface="ＭＳ Ｐゴシック" panose="020B0600070205080204" pitchFamily="50" charset="-128"/>
            </a:rPr>
            <a:t>】 </a:t>
          </a:r>
          <a:r>
            <a:rPr kumimoji="1" lang="ja-JP" altLang="en-US" sz="2400" b="1">
              <a:solidFill>
                <a:srgbClr val="FF0000"/>
              </a:solidFill>
              <a:latin typeface="ＭＳ Ｐゴシック" panose="020B0600070205080204" pitchFamily="50" charset="-128"/>
              <a:ea typeface="ＭＳ Ｐゴシック" panose="020B0600070205080204" pitchFamily="50" charset="-128"/>
            </a:rPr>
            <a:t>副食のみの</a:t>
          </a:r>
          <a:r>
            <a:rPr kumimoji="1" lang="ja-JP" altLang="en-US" sz="2400">
              <a:solidFill>
                <a:schemeClr val="tx1"/>
              </a:solidFill>
              <a:latin typeface="ＭＳ Ｐゴシック" panose="020B0600070205080204" pitchFamily="50" charset="-128"/>
              <a:ea typeface="ＭＳ Ｐゴシック" panose="020B0600070205080204" pitchFamily="50" charset="-128"/>
            </a:rPr>
            <a:t>金額</a:t>
          </a:r>
        </a:p>
        <a:p>
          <a:pPr algn="l"/>
          <a:r>
            <a:rPr kumimoji="1" lang="ja-JP" altLang="en-US" sz="2400">
              <a:solidFill>
                <a:schemeClr val="tx1"/>
              </a:solidFill>
              <a:latin typeface="ＭＳ Ｐゴシック" panose="020B0600070205080204" pitchFamily="50" charset="-128"/>
              <a:ea typeface="ＭＳ Ｐゴシック" panose="020B0600070205080204" pitchFamily="50" charset="-128"/>
            </a:rPr>
            <a:t>　　　</a:t>
          </a:r>
          <a:r>
            <a:rPr kumimoji="1" lang="en-US" altLang="ja-JP" sz="2400">
              <a:solidFill>
                <a:schemeClr val="tx1"/>
              </a:solidFill>
              <a:latin typeface="ＭＳ Ｐゴシック" panose="020B0600070205080204" pitchFamily="50" charset="-128"/>
              <a:ea typeface="ＭＳ Ｐゴシック" panose="020B0600070205080204" pitchFamily="50" charset="-128"/>
            </a:rPr>
            <a:t>【</a:t>
          </a:r>
          <a:r>
            <a:rPr kumimoji="1" lang="ja-JP" altLang="en-US" sz="2400">
              <a:solidFill>
                <a:schemeClr val="tx1"/>
              </a:solidFill>
              <a:latin typeface="ＭＳ Ｐゴシック" panose="020B0600070205080204" pitchFamily="50" charset="-128"/>
              <a:ea typeface="ＭＳ Ｐゴシック" panose="020B0600070205080204" pitchFamily="50" charset="-128"/>
            </a:rPr>
            <a:t>３歳未満児</a:t>
          </a:r>
          <a:r>
            <a:rPr kumimoji="1" lang="en-US" altLang="ja-JP" sz="2400">
              <a:solidFill>
                <a:schemeClr val="tx1"/>
              </a:solidFill>
              <a:latin typeface="ＭＳ Ｐゴシック" panose="020B0600070205080204" pitchFamily="50" charset="-128"/>
              <a:ea typeface="ＭＳ Ｐゴシック" panose="020B0600070205080204" pitchFamily="50" charset="-128"/>
            </a:rPr>
            <a:t>】 </a:t>
          </a:r>
          <a:r>
            <a:rPr kumimoji="1" lang="ja-JP" altLang="en-US" sz="2400">
              <a:solidFill>
                <a:schemeClr val="tx1"/>
              </a:solidFill>
              <a:latin typeface="ＭＳ Ｐゴシック" panose="020B0600070205080204" pitchFamily="50" charset="-128"/>
              <a:ea typeface="ＭＳ Ｐゴシック" panose="020B0600070205080204" pitchFamily="50" charset="-128"/>
            </a:rPr>
            <a:t>主食と副食の合計金額</a:t>
          </a:r>
        </a:p>
      </xdr:txBody>
    </xdr:sp>
    <xdr:clientData/>
  </xdr:twoCellAnchor>
  <xdr:twoCellAnchor editAs="oneCell">
    <xdr:from>
      <xdr:col>8</xdr:col>
      <xdr:colOff>533400</xdr:colOff>
      <xdr:row>106</xdr:row>
      <xdr:rowOff>186864</xdr:rowOff>
    </xdr:from>
    <xdr:to>
      <xdr:col>18</xdr:col>
      <xdr:colOff>647700</xdr:colOff>
      <xdr:row>116</xdr:row>
      <xdr:rowOff>457200</xdr:rowOff>
    </xdr:to>
    <xdr:pic>
      <xdr:nvPicPr>
        <xdr:cNvPr id="63" name="図 62"/>
        <xdr:cNvPicPr>
          <a:picLocks noChangeAspect="1" noChangeArrowheads="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rightnessContrast contrast="20000"/>
                  </a14:imgEffect>
                </a14:imgLayer>
              </a14:imgProps>
            </a:ext>
            <a:ext uri="{28A0092B-C50C-407E-A947-70E740481C1C}">
              <a14:useLocalDpi xmlns:a14="http://schemas.microsoft.com/office/drawing/2010/main" val="0"/>
            </a:ext>
          </a:extLst>
        </a:blip>
        <a:srcRect b="11083"/>
        <a:stretch/>
      </xdr:blipFill>
      <xdr:spPr bwMode="auto">
        <a:xfrm>
          <a:off x="9029700" y="47849964"/>
          <a:ext cx="8915400" cy="541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361950</xdr:colOff>
      <xdr:row>0</xdr:row>
      <xdr:rowOff>47625</xdr:rowOff>
    </xdr:from>
    <xdr:to>
      <xdr:col>17</xdr:col>
      <xdr:colOff>295276</xdr:colOff>
      <xdr:row>3</xdr:row>
      <xdr:rowOff>57150</xdr:rowOff>
    </xdr:to>
    <xdr:grpSp>
      <xdr:nvGrpSpPr>
        <xdr:cNvPr id="2" name="グループ化 1"/>
        <xdr:cNvGrpSpPr/>
      </xdr:nvGrpSpPr>
      <xdr:grpSpPr>
        <a:xfrm>
          <a:off x="7600950" y="47625"/>
          <a:ext cx="2095501" cy="695325"/>
          <a:chOff x="12536855" y="701293"/>
          <a:chExt cx="3383529" cy="1362457"/>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36855" y="701293"/>
            <a:ext cx="1301750" cy="396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553457" y="712864"/>
            <a:ext cx="1343026" cy="38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09134" y="704467"/>
            <a:ext cx="1111250" cy="543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266700</xdr:colOff>
      <xdr:row>0</xdr:row>
      <xdr:rowOff>57150</xdr:rowOff>
    </xdr:from>
    <xdr:to>
      <xdr:col>17</xdr:col>
      <xdr:colOff>200026</xdr:colOff>
      <xdr:row>3</xdr:row>
      <xdr:rowOff>66675</xdr:rowOff>
    </xdr:to>
    <xdr:grpSp>
      <xdr:nvGrpSpPr>
        <xdr:cNvPr id="2" name="グループ化 1"/>
        <xdr:cNvGrpSpPr/>
      </xdr:nvGrpSpPr>
      <xdr:grpSpPr>
        <a:xfrm>
          <a:off x="7505700" y="57150"/>
          <a:ext cx="2095501" cy="695325"/>
          <a:chOff x="12536855" y="701293"/>
          <a:chExt cx="3383529" cy="1362457"/>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36855" y="701293"/>
            <a:ext cx="1301750" cy="396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553457" y="712864"/>
            <a:ext cx="1343026" cy="38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09134" y="704467"/>
            <a:ext cx="1111250" cy="543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15" name="グループ化 14"/>
        <xdr:cNvGrpSpPr/>
      </xdr:nvGrpSpPr>
      <xdr:grpSpPr>
        <a:xfrm>
          <a:off x="16259175" y="311150"/>
          <a:ext cx="3413125" cy="1444625"/>
          <a:chOff x="12588875" y="723900"/>
          <a:chExt cx="3384550" cy="1339850"/>
        </a:xfrm>
      </xdr:grpSpPr>
      <xdr:grpSp>
        <xdr:nvGrpSpPr>
          <xdr:cNvPr id="14" name="グループ化 13"/>
          <xdr:cNvGrpSpPr/>
        </xdr:nvGrpSpPr>
        <xdr:grpSpPr>
          <a:xfrm>
            <a:off x="12588876" y="723900"/>
            <a:ext cx="3143250" cy="1339850"/>
            <a:chOff x="12588876" y="723900"/>
            <a:chExt cx="3143250" cy="1339850"/>
          </a:xfrm>
        </xdr:grpSpPr>
        <xdr:cxnSp macro="">
          <xdr:nvCxnSpPr>
            <xdr:cNvPr id="5" name="直線コネクタ 4"/>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 name="グループ化 12"/>
            <xdr:cNvGrpSpPr/>
          </xdr:nvGrpSpPr>
          <xdr:grpSpPr>
            <a:xfrm>
              <a:off x="12588876" y="723900"/>
              <a:ext cx="3143250" cy="1339850"/>
              <a:chOff x="12588876" y="723900"/>
              <a:chExt cx="3143250" cy="1339850"/>
            </a:xfrm>
          </xdr:grpSpPr>
          <xdr:sp macro="" textlink="">
            <xdr:nvSpPr>
              <xdr:cNvPr id="2" name="正方形/長方形 1"/>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 name="直線コネクタ 6"/>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 name="テキスト ボックス 9"/>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11" name="テキスト ボックス 10"/>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12" name="テキスト ボックス 11"/>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809625</xdr:colOff>
      <xdr:row>0</xdr:row>
      <xdr:rowOff>311150</xdr:rowOff>
    </xdr:from>
    <xdr:to>
      <xdr:col>20</xdr:col>
      <xdr:colOff>717550</xdr:colOff>
      <xdr:row>3</xdr:row>
      <xdr:rowOff>746125</xdr:rowOff>
    </xdr:to>
    <xdr:grpSp>
      <xdr:nvGrpSpPr>
        <xdr:cNvPr id="2" name="グループ化 1"/>
        <xdr:cNvGrpSpPr/>
      </xdr:nvGrpSpPr>
      <xdr:grpSpPr>
        <a:xfrm>
          <a:off x="16192500" y="311150"/>
          <a:ext cx="3400425" cy="1435100"/>
          <a:chOff x="12588875" y="723900"/>
          <a:chExt cx="3384550" cy="1339850"/>
        </a:xfrm>
      </xdr:grpSpPr>
      <xdr:grpSp>
        <xdr:nvGrpSpPr>
          <xdr:cNvPr id="3" name="グループ化 2"/>
          <xdr:cNvGrpSpPr/>
        </xdr:nvGrpSpPr>
        <xdr:grpSpPr>
          <a:xfrm>
            <a:off x="12588876" y="723900"/>
            <a:ext cx="3143250" cy="1339850"/>
            <a:chOff x="12588876" y="723900"/>
            <a:chExt cx="3143250" cy="1339850"/>
          </a:xfrm>
        </xdr:grpSpPr>
        <xdr:cxnSp macro="">
          <xdr:nvCxnSpPr>
            <xdr:cNvPr id="7" name="直線コネクタ 6"/>
            <xdr:cNvCxnSpPr/>
          </xdr:nvCxnSpPr>
          <xdr:spPr>
            <a:xfrm>
              <a:off x="12604750" y="1127125"/>
              <a:ext cx="3127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 name="グループ化 7"/>
            <xdr:cNvGrpSpPr/>
          </xdr:nvGrpSpPr>
          <xdr:grpSpPr>
            <a:xfrm>
              <a:off x="12588876" y="723900"/>
              <a:ext cx="3143250" cy="1339850"/>
              <a:chOff x="12588876" y="723900"/>
              <a:chExt cx="3143250" cy="1339850"/>
            </a:xfrm>
          </xdr:grpSpPr>
          <xdr:sp macro="" textlink="">
            <xdr:nvSpPr>
              <xdr:cNvPr id="9" name="正方形/長方形 8"/>
              <xdr:cNvSpPr/>
            </xdr:nvSpPr>
            <xdr:spPr>
              <a:xfrm>
                <a:off x="12588876" y="730248"/>
                <a:ext cx="3143250" cy="133350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xdr:cNvCxnSpPr/>
            </xdr:nvCxnSpPr>
            <xdr:spPr>
              <a:xfrm>
                <a:off x="13636625" y="730250"/>
                <a:ext cx="0" cy="1333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4716125" y="723900"/>
                <a:ext cx="9525" cy="1339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4" name="テキスト ボックス 3"/>
          <xdr:cNvSpPr txBox="1"/>
        </xdr:nvSpPr>
        <xdr:spPr>
          <a:xfrm>
            <a:off x="12588875" y="762000"/>
            <a:ext cx="1301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園（所）長</a:t>
            </a:r>
          </a:p>
        </xdr:txBody>
      </xdr:sp>
      <xdr:sp macro="" textlink="">
        <xdr:nvSpPr>
          <xdr:cNvPr id="5" name="テキスト ボックス 4"/>
          <xdr:cNvSpPr txBox="1"/>
        </xdr:nvSpPr>
        <xdr:spPr>
          <a:xfrm>
            <a:off x="13636625" y="771525"/>
            <a:ext cx="1343025"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ＭＳ Ｐゴシック" panose="020B0600070205080204" pitchFamily="50" charset="-128"/>
                <a:ea typeface="ＭＳ Ｐゴシック" panose="020B0600070205080204" pitchFamily="50" charset="-128"/>
              </a:rPr>
              <a:t>主任保育士</a:t>
            </a:r>
          </a:p>
        </xdr:txBody>
      </xdr:sp>
      <xdr:sp macro="" textlink="">
        <xdr:nvSpPr>
          <xdr:cNvPr id="6" name="テキスト ボックス 5"/>
          <xdr:cNvSpPr txBox="1"/>
        </xdr:nvSpPr>
        <xdr:spPr>
          <a:xfrm>
            <a:off x="14862175" y="765175"/>
            <a:ext cx="111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担当者</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7"/>
  <sheetViews>
    <sheetView tabSelected="1" view="pageBreakPreview" zoomScale="50" zoomScaleNormal="50" zoomScaleSheetLayoutView="50" workbookViewId="0"/>
  </sheetViews>
  <sheetFormatPr defaultColWidth="10.75" defaultRowHeight="27" customHeight="1"/>
  <cols>
    <col min="1" max="1" width="10.75" style="1"/>
    <col min="2" max="2" width="16.75" style="1" customWidth="1"/>
    <col min="3" max="3" width="16.625" style="1" customWidth="1"/>
    <col min="4" max="5" width="12.625" style="1" customWidth="1"/>
    <col min="6" max="6" width="18.75" style="1" customWidth="1"/>
    <col min="7" max="10" width="11.375" style="1" customWidth="1"/>
    <col min="11" max="11" width="11.625" style="1" customWidth="1"/>
    <col min="12" max="14" width="11.375" style="1" customWidth="1"/>
    <col min="15" max="15" width="11.625" style="1" customWidth="1"/>
    <col min="16" max="21" width="11.375" style="1" customWidth="1"/>
    <col min="22" max="22" width="11.625" style="1" customWidth="1"/>
    <col min="23" max="23" width="1.625" style="1" customWidth="1"/>
    <col min="24" max="16384" width="10.75" style="1"/>
  </cols>
  <sheetData>
    <row r="1" spans="1:22" s="161" customFormat="1" ht="33" customHeight="1">
      <c r="B1" s="162"/>
      <c r="C1" s="162"/>
      <c r="D1" s="162"/>
      <c r="E1" s="162"/>
      <c r="F1" s="162"/>
      <c r="G1" s="162"/>
      <c r="H1" s="162"/>
      <c r="I1" s="162"/>
      <c r="J1" s="162"/>
      <c r="K1" s="162"/>
      <c r="L1" s="162"/>
      <c r="M1" s="162"/>
      <c r="N1" s="162"/>
      <c r="O1" s="162"/>
      <c r="P1" s="162"/>
      <c r="Q1" s="162"/>
      <c r="R1" s="162"/>
      <c r="S1" s="162"/>
      <c r="T1" s="162"/>
      <c r="U1" s="162"/>
      <c r="V1" s="201"/>
    </row>
    <row r="2" spans="1:22" s="155" customFormat="1" ht="76.5" customHeight="1">
      <c r="A2" s="230" t="s">
        <v>85</v>
      </c>
      <c r="B2" s="230"/>
      <c r="C2" s="230"/>
      <c r="D2" s="230"/>
      <c r="E2" s="230"/>
      <c r="F2" s="230"/>
      <c r="G2" s="230"/>
      <c r="H2" s="230"/>
      <c r="I2" s="230"/>
      <c r="J2" s="230"/>
      <c r="K2" s="230"/>
      <c r="L2" s="230"/>
      <c r="M2" s="230"/>
      <c r="N2" s="230"/>
      <c r="O2" s="230"/>
      <c r="P2" s="230"/>
      <c r="Q2" s="230"/>
      <c r="R2" s="230"/>
      <c r="S2" s="230"/>
      <c r="T2" s="230"/>
      <c r="U2" s="230"/>
      <c r="V2" s="230"/>
    </row>
    <row r="3" spans="1:22" s="161" customFormat="1" ht="33" customHeight="1">
      <c r="B3" s="162"/>
      <c r="C3" s="162"/>
      <c r="D3" s="162"/>
      <c r="E3" s="162"/>
      <c r="F3" s="162"/>
      <c r="G3" s="162"/>
      <c r="H3" s="162"/>
      <c r="I3" s="162"/>
      <c r="J3" s="162"/>
      <c r="K3" s="162"/>
      <c r="L3" s="162"/>
      <c r="M3" s="162"/>
      <c r="N3" s="162"/>
      <c r="O3" s="162"/>
      <c r="P3" s="162"/>
      <c r="Q3" s="162"/>
      <c r="R3" s="162"/>
      <c r="S3" s="162"/>
      <c r="T3" s="162"/>
      <c r="U3" s="162"/>
    </row>
    <row r="4" spans="1:22" s="161" customFormat="1" ht="54.95" customHeight="1">
      <c r="A4" s="160" t="s">
        <v>197</v>
      </c>
    </row>
    <row r="5" spans="1:22" s="161" customFormat="1" ht="33" customHeight="1">
      <c r="B5" s="231" t="s">
        <v>174</v>
      </c>
      <c r="C5" s="231"/>
      <c r="D5" s="231"/>
      <c r="E5" s="231"/>
      <c r="F5" s="231"/>
      <c r="G5" s="231"/>
      <c r="H5" s="231"/>
      <c r="I5" s="231"/>
      <c r="J5" s="231"/>
      <c r="K5" s="231"/>
      <c r="L5" s="231"/>
      <c r="M5" s="231"/>
      <c r="N5" s="231"/>
      <c r="O5" s="231"/>
      <c r="P5" s="231"/>
      <c r="Q5" s="231"/>
      <c r="R5" s="231"/>
      <c r="S5" s="231"/>
      <c r="T5" s="231"/>
      <c r="U5" s="231"/>
    </row>
    <row r="6" spans="1:22" s="161" customFormat="1" ht="33" customHeight="1">
      <c r="B6" s="231" t="s">
        <v>198</v>
      </c>
      <c r="C6" s="231"/>
      <c r="D6" s="231"/>
      <c r="E6" s="231"/>
      <c r="F6" s="231"/>
      <c r="G6" s="231"/>
      <c r="H6" s="231"/>
      <c r="I6" s="231"/>
      <c r="J6" s="231"/>
      <c r="K6" s="231"/>
      <c r="L6" s="231"/>
      <c r="M6" s="231"/>
      <c r="N6" s="231"/>
      <c r="O6" s="231"/>
      <c r="P6" s="231"/>
      <c r="Q6" s="231"/>
      <c r="R6" s="231"/>
      <c r="S6" s="231"/>
      <c r="T6" s="231"/>
      <c r="U6" s="231"/>
    </row>
    <row r="7" spans="1:22" s="161" customFormat="1" ht="33" customHeight="1">
      <c r="B7" s="231"/>
      <c r="C7" s="231"/>
      <c r="D7" s="231"/>
      <c r="E7" s="231"/>
      <c r="F7" s="231"/>
      <c r="G7" s="231"/>
      <c r="H7" s="231"/>
      <c r="I7" s="231"/>
      <c r="J7" s="231"/>
      <c r="K7" s="231"/>
      <c r="L7" s="231"/>
      <c r="M7" s="231"/>
      <c r="N7" s="231"/>
      <c r="O7" s="231"/>
      <c r="P7" s="231"/>
      <c r="Q7" s="231"/>
      <c r="R7" s="231"/>
      <c r="S7" s="231"/>
      <c r="T7" s="231"/>
      <c r="U7" s="231"/>
    </row>
    <row r="8" spans="1:22" s="161" customFormat="1" ht="33" customHeight="1">
      <c r="B8" s="231"/>
      <c r="C8" s="231"/>
      <c r="D8" s="231"/>
      <c r="E8" s="231"/>
      <c r="F8" s="231"/>
      <c r="G8" s="231"/>
      <c r="H8" s="231"/>
      <c r="I8" s="231"/>
      <c r="J8" s="231"/>
      <c r="K8" s="231"/>
      <c r="L8" s="231"/>
      <c r="M8" s="231"/>
      <c r="N8" s="231"/>
      <c r="O8" s="231"/>
      <c r="P8" s="231"/>
      <c r="Q8" s="231"/>
      <c r="R8" s="231"/>
      <c r="S8" s="231"/>
      <c r="T8" s="231"/>
      <c r="U8" s="231"/>
    </row>
    <row r="9" spans="1:22" s="161" customFormat="1" ht="33" customHeight="1">
      <c r="B9" s="231" t="s">
        <v>196</v>
      </c>
      <c r="C9" s="231"/>
      <c r="D9" s="231"/>
      <c r="E9" s="231"/>
      <c r="F9" s="231"/>
      <c r="G9" s="231"/>
      <c r="H9" s="231"/>
      <c r="I9" s="231"/>
      <c r="J9" s="231"/>
      <c r="K9" s="231"/>
      <c r="L9" s="231"/>
      <c r="M9" s="231"/>
      <c r="N9" s="231"/>
      <c r="O9" s="231"/>
      <c r="P9" s="231"/>
      <c r="Q9" s="231"/>
      <c r="R9" s="231"/>
      <c r="S9" s="231"/>
      <c r="T9" s="231"/>
      <c r="U9" s="231"/>
    </row>
    <row r="10" spans="1:22" s="161" customFormat="1" ht="33" customHeight="1">
      <c r="B10" s="231"/>
      <c r="C10" s="231"/>
      <c r="D10" s="231"/>
      <c r="E10" s="231"/>
      <c r="F10" s="231"/>
      <c r="G10" s="231"/>
      <c r="H10" s="231"/>
      <c r="I10" s="231"/>
      <c r="J10" s="231"/>
      <c r="K10" s="231"/>
      <c r="L10" s="231"/>
      <c r="M10" s="231"/>
      <c r="N10" s="231"/>
      <c r="O10" s="231"/>
      <c r="P10" s="231"/>
      <c r="Q10" s="231"/>
      <c r="R10" s="231"/>
      <c r="S10" s="231"/>
      <c r="T10" s="231"/>
      <c r="U10" s="231"/>
    </row>
    <row r="11" spans="1:22" s="161" customFormat="1" ht="33" customHeight="1">
      <c r="B11" s="231"/>
      <c r="C11" s="231"/>
      <c r="D11" s="231"/>
      <c r="E11" s="231"/>
      <c r="F11" s="231"/>
      <c r="G11" s="231"/>
      <c r="H11" s="231"/>
      <c r="I11" s="231"/>
      <c r="J11" s="231"/>
      <c r="K11" s="231"/>
      <c r="L11" s="231"/>
      <c r="M11" s="231"/>
      <c r="N11" s="231"/>
      <c r="O11" s="231"/>
      <c r="P11" s="231"/>
      <c r="Q11" s="231"/>
      <c r="R11" s="231"/>
      <c r="S11" s="231"/>
      <c r="T11" s="231"/>
      <c r="U11" s="231"/>
    </row>
    <row r="12" spans="1:22" s="161" customFormat="1" ht="33" customHeight="1">
      <c r="B12" s="231"/>
      <c r="C12" s="231"/>
      <c r="D12" s="231"/>
      <c r="E12" s="231"/>
      <c r="F12" s="231"/>
      <c r="G12" s="231"/>
      <c r="H12" s="231"/>
      <c r="I12" s="231"/>
      <c r="J12" s="231"/>
      <c r="K12" s="231"/>
      <c r="L12" s="231"/>
      <c r="M12" s="231"/>
      <c r="N12" s="231"/>
      <c r="O12" s="231"/>
      <c r="P12" s="231"/>
      <c r="Q12" s="231"/>
      <c r="R12" s="231"/>
      <c r="S12" s="231"/>
      <c r="T12" s="231"/>
      <c r="U12" s="231"/>
    </row>
    <row r="13" spans="1:22" s="161" customFormat="1" ht="33" customHeight="1">
      <c r="B13" s="231" t="s">
        <v>175</v>
      </c>
      <c r="C13" s="231"/>
      <c r="D13" s="231"/>
      <c r="E13" s="231"/>
      <c r="F13" s="231"/>
      <c r="G13" s="231"/>
      <c r="H13" s="231"/>
      <c r="I13" s="231"/>
      <c r="J13" s="231"/>
      <c r="K13" s="231"/>
      <c r="L13" s="231"/>
      <c r="M13" s="231"/>
      <c r="N13" s="231"/>
      <c r="O13" s="231"/>
      <c r="P13" s="231"/>
      <c r="Q13" s="231"/>
      <c r="R13" s="231"/>
      <c r="S13" s="231"/>
      <c r="T13" s="231"/>
      <c r="U13" s="231"/>
    </row>
    <row r="14" spans="1:22" s="161" customFormat="1" ht="33" customHeight="1">
      <c r="B14" s="231"/>
      <c r="C14" s="231"/>
      <c r="D14" s="231"/>
      <c r="E14" s="231"/>
      <c r="F14" s="231"/>
      <c r="G14" s="231"/>
      <c r="H14" s="231"/>
      <c r="I14" s="231"/>
      <c r="J14" s="231"/>
      <c r="K14" s="231"/>
      <c r="L14" s="231"/>
      <c r="M14" s="231"/>
      <c r="N14" s="231"/>
      <c r="O14" s="231"/>
      <c r="P14" s="231"/>
      <c r="Q14" s="231"/>
      <c r="R14" s="231"/>
      <c r="S14" s="231"/>
      <c r="T14" s="231"/>
      <c r="U14" s="231"/>
    </row>
    <row r="15" spans="1:22" s="161" customFormat="1" ht="33" customHeight="1">
      <c r="B15" s="231"/>
      <c r="C15" s="231"/>
      <c r="D15" s="231"/>
      <c r="E15" s="231"/>
      <c r="F15" s="231"/>
      <c r="G15" s="231"/>
      <c r="H15" s="231"/>
      <c r="I15" s="231"/>
      <c r="J15" s="231"/>
      <c r="K15" s="231"/>
      <c r="L15" s="231"/>
      <c r="M15" s="231"/>
      <c r="N15" s="231"/>
      <c r="O15" s="231"/>
      <c r="P15" s="231"/>
      <c r="Q15" s="231"/>
      <c r="R15" s="231"/>
      <c r="S15" s="231"/>
      <c r="T15" s="231"/>
      <c r="U15" s="231"/>
    </row>
    <row r="16" spans="1:22" s="161" customFormat="1" ht="33" customHeight="1">
      <c r="B16" s="249" t="s">
        <v>133</v>
      </c>
      <c r="C16" s="249"/>
      <c r="D16" s="249"/>
      <c r="E16" s="249"/>
      <c r="F16" s="249"/>
      <c r="G16" s="249"/>
      <c r="H16" s="162"/>
      <c r="I16" s="162"/>
      <c r="J16" s="162"/>
      <c r="L16" s="162"/>
      <c r="M16" s="162"/>
      <c r="N16" s="162"/>
      <c r="O16" s="162"/>
      <c r="P16" s="162"/>
      <c r="Q16" s="162"/>
      <c r="R16" s="162"/>
      <c r="S16" s="162"/>
      <c r="T16" s="162"/>
      <c r="U16" s="162"/>
    </row>
    <row r="17" spans="1:21" s="161" customFormat="1" ht="33" customHeight="1">
      <c r="B17" s="249"/>
      <c r="C17" s="249"/>
      <c r="D17" s="249"/>
      <c r="E17" s="249"/>
      <c r="F17" s="249"/>
      <c r="G17" s="249"/>
      <c r="H17" s="162"/>
      <c r="I17" s="162"/>
      <c r="J17" s="162"/>
      <c r="K17" s="162"/>
      <c r="L17" s="162"/>
      <c r="M17" s="162"/>
      <c r="N17" s="162"/>
      <c r="O17" s="162"/>
      <c r="P17" s="162"/>
      <c r="Q17" s="162"/>
      <c r="R17" s="162"/>
      <c r="S17" s="162"/>
      <c r="T17" s="162"/>
      <c r="U17" s="162"/>
    </row>
    <row r="18" spans="1:21" s="161" customFormat="1" ht="33" customHeight="1">
      <c r="B18" s="248" t="s">
        <v>176</v>
      </c>
      <c r="C18" s="248"/>
      <c r="D18" s="248"/>
      <c r="E18" s="248"/>
      <c r="F18" s="248"/>
      <c r="G18" s="248"/>
      <c r="H18" s="162"/>
      <c r="I18" s="162"/>
      <c r="J18" s="162"/>
      <c r="K18" s="162"/>
      <c r="L18" s="162"/>
      <c r="M18" s="162"/>
      <c r="N18" s="162"/>
      <c r="O18" s="162"/>
      <c r="P18" s="162"/>
      <c r="Q18" s="162"/>
      <c r="R18" s="162"/>
      <c r="S18" s="162"/>
      <c r="T18" s="162"/>
      <c r="U18" s="162"/>
    </row>
    <row r="19" spans="1:21" s="161" customFormat="1" ht="33" customHeight="1">
      <c r="B19" s="248"/>
      <c r="C19" s="248"/>
      <c r="D19" s="248"/>
      <c r="E19" s="248"/>
      <c r="F19" s="248"/>
      <c r="G19" s="248"/>
      <c r="H19" s="173"/>
      <c r="I19" s="173"/>
      <c r="J19" s="173"/>
      <c r="K19" s="173"/>
      <c r="L19" s="173"/>
      <c r="M19" s="173"/>
      <c r="N19" s="173"/>
      <c r="O19" s="173"/>
      <c r="P19" s="173"/>
      <c r="Q19" s="173"/>
      <c r="R19" s="173"/>
      <c r="S19" s="173"/>
      <c r="T19" s="173"/>
      <c r="U19" s="173"/>
    </row>
    <row r="20" spans="1:21" s="161" customFormat="1" ht="33" customHeight="1">
      <c r="B20" s="248"/>
      <c r="C20" s="248"/>
      <c r="D20" s="248"/>
      <c r="E20" s="248"/>
      <c r="F20" s="248"/>
      <c r="G20" s="248"/>
      <c r="H20" s="173"/>
      <c r="I20" s="173"/>
      <c r="J20" s="173"/>
      <c r="K20" s="173"/>
      <c r="L20" s="173"/>
      <c r="M20" s="173"/>
      <c r="N20" s="173"/>
      <c r="O20" s="173"/>
      <c r="P20" s="173"/>
      <c r="Q20" s="173"/>
      <c r="R20" s="173"/>
      <c r="S20" s="173"/>
      <c r="T20" s="173"/>
      <c r="U20" s="173"/>
    </row>
    <row r="21" spans="1:21" s="161" customFormat="1" ht="33" customHeight="1">
      <c r="B21" s="248"/>
      <c r="C21" s="248"/>
      <c r="D21" s="248"/>
      <c r="E21" s="248"/>
      <c r="F21" s="248"/>
      <c r="G21" s="248"/>
      <c r="H21" s="173"/>
      <c r="I21" s="173"/>
      <c r="J21" s="173"/>
      <c r="K21" s="173"/>
      <c r="L21" s="173"/>
      <c r="M21" s="173"/>
      <c r="N21" s="173"/>
      <c r="O21" s="173"/>
      <c r="P21" s="173"/>
      <c r="Q21" s="173"/>
      <c r="R21" s="173"/>
      <c r="S21" s="173"/>
      <c r="T21" s="173"/>
      <c r="U21" s="173"/>
    </row>
    <row r="22" spans="1:21" s="161" customFormat="1" ht="33" customHeight="1">
      <c r="B22" s="176"/>
      <c r="C22" s="176"/>
      <c r="D22" s="176"/>
      <c r="E22" s="176"/>
      <c r="F22" s="176"/>
      <c r="G22" s="176"/>
      <c r="H22" s="173"/>
      <c r="I22" s="173"/>
      <c r="J22" s="173"/>
      <c r="K22" s="173"/>
      <c r="L22" s="173"/>
      <c r="M22" s="173"/>
      <c r="N22" s="173"/>
      <c r="O22" s="173"/>
      <c r="P22" s="173"/>
      <c r="Q22" s="173"/>
      <c r="R22" s="173"/>
      <c r="S22" s="173"/>
      <c r="T22" s="173"/>
      <c r="U22" s="173"/>
    </row>
    <row r="23" spans="1:21" s="161" customFormat="1" ht="33" customHeight="1">
      <c r="B23" s="177"/>
      <c r="C23" s="177"/>
      <c r="D23" s="177"/>
      <c r="E23" s="177"/>
      <c r="F23" s="177"/>
      <c r="G23" s="177"/>
      <c r="H23" s="173"/>
      <c r="I23" s="173"/>
      <c r="J23" s="173"/>
      <c r="K23" s="173"/>
      <c r="L23" s="173"/>
      <c r="M23" s="173"/>
      <c r="N23" s="173"/>
      <c r="O23" s="173"/>
      <c r="P23" s="173"/>
      <c r="Q23" s="173"/>
      <c r="R23" s="173"/>
      <c r="S23" s="173"/>
      <c r="T23" s="173"/>
      <c r="U23" s="173"/>
    </row>
    <row r="24" spans="1:21" s="161" customFormat="1" ht="33" customHeight="1">
      <c r="B24" s="177"/>
      <c r="C24" s="177"/>
      <c r="D24" s="177"/>
      <c r="E24" s="177"/>
      <c r="F24" s="177"/>
      <c r="G24" s="177"/>
      <c r="H24" s="173"/>
      <c r="I24" s="173"/>
      <c r="J24" s="173"/>
      <c r="K24" s="173"/>
      <c r="L24" s="173"/>
      <c r="M24" s="173"/>
      <c r="N24" s="173"/>
      <c r="O24" s="173"/>
      <c r="P24" s="173"/>
      <c r="Q24" s="173"/>
      <c r="R24" s="173"/>
      <c r="S24" s="173"/>
      <c r="T24" s="173"/>
      <c r="U24" s="173"/>
    </row>
    <row r="25" spans="1:21" s="161" customFormat="1" ht="33" customHeight="1">
      <c r="B25" s="177"/>
      <c r="C25" s="177"/>
      <c r="D25" s="177"/>
      <c r="E25" s="177"/>
      <c r="F25" s="177"/>
      <c r="G25" s="177"/>
      <c r="H25" s="162"/>
      <c r="I25" s="162"/>
      <c r="J25" s="162"/>
      <c r="K25" s="162"/>
      <c r="L25" s="162"/>
      <c r="M25" s="162"/>
      <c r="N25" s="162"/>
      <c r="O25" s="162"/>
      <c r="P25" s="162"/>
      <c r="Q25" s="162"/>
      <c r="R25" s="162"/>
      <c r="S25" s="162"/>
      <c r="T25" s="162"/>
      <c r="U25" s="162"/>
    </row>
    <row r="26" spans="1:21" s="161" customFormat="1" ht="33" customHeight="1">
      <c r="B26" s="176"/>
      <c r="C26" s="176"/>
      <c r="D26" s="176"/>
      <c r="E26" s="176"/>
      <c r="F26" s="176"/>
      <c r="G26" s="162"/>
      <c r="H26" s="162"/>
      <c r="I26" s="162"/>
      <c r="J26" s="162"/>
      <c r="K26" s="162"/>
      <c r="L26" s="162"/>
      <c r="M26" s="162"/>
      <c r="N26" s="162"/>
      <c r="O26" s="162"/>
      <c r="P26" s="162"/>
      <c r="Q26" s="162"/>
      <c r="R26" s="162"/>
      <c r="S26" s="162"/>
      <c r="T26" s="162"/>
      <c r="U26" s="162"/>
    </row>
    <row r="27" spans="1:21" s="161" customFormat="1" ht="33" customHeight="1">
      <c r="B27" s="162"/>
      <c r="C27" s="162"/>
      <c r="D27" s="162"/>
      <c r="E27" s="162"/>
      <c r="F27" s="162"/>
      <c r="G27" s="162"/>
      <c r="H27" s="162"/>
      <c r="I27" s="162"/>
      <c r="J27" s="162"/>
      <c r="K27" s="162"/>
      <c r="L27" s="162"/>
      <c r="M27" s="162"/>
      <c r="N27" s="162"/>
      <c r="O27" s="162"/>
      <c r="P27" s="162"/>
      <c r="Q27" s="162"/>
      <c r="R27" s="162"/>
      <c r="S27" s="162"/>
      <c r="T27" s="162"/>
      <c r="U27" s="162"/>
    </row>
    <row r="28" spans="1:21" s="161" customFormat="1" ht="33" customHeight="1">
      <c r="B28" s="162"/>
      <c r="C28" s="162"/>
      <c r="D28" s="162"/>
      <c r="E28" s="162"/>
      <c r="F28" s="162"/>
      <c r="G28" s="162"/>
      <c r="H28" s="162"/>
      <c r="I28" s="162"/>
      <c r="J28" s="162"/>
      <c r="K28" s="162"/>
      <c r="L28" s="162"/>
      <c r="M28" s="162"/>
      <c r="N28" s="162"/>
      <c r="O28" s="162"/>
      <c r="P28" s="162"/>
      <c r="Q28" s="162"/>
      <c r="R28" s="162"/>
      <c r="S28" s="162"/>
      <c r="T28" s="162"/>
      <c r="U28" s="162"/>
    </row>
    <row r="29" spans="1:21" s="161" customFormat="1" ht="33" customHeight="1">
      <c r="B29" s="162"/>
      <c r="C29" s="162"/>
      <c r="D29" s="162"/>
      <c r="E29" s="162"/>
      <c r="F29" s="162"/>
      <c r="G29" s="162"/>
      <c r="H29" s="162"/>
      <c r="I29" s="162"/>
      <c r="J29" s="162"/>
      <c r="K29" s="162"/>
      <c r="L29" s="162"/>
      <c r="M29" s="162"/>
      <c r="N29" s="162"/>
      <c r="O29" s="162"/>
      <c r="P29" s="162"/>
      <c r="Q29" s="162"/>
      <c r="R29" s="162"/>
      <c r="S29" s="162"/>
      <c r="T29" s="162"/>
      <c r="U29" s="162"/>
    </row>
    <row r="30" spans="1:21" s="161" customFormat="1" ht="54.95" customHeight="1">
      <c r="A30" s="160" t="s">
        <v>84</v>
      </c>
      <c r="B30" s="163"/>
      <c r="C30" s="162"/>
      <c r="D30" s="162"/>
      <c r="E30" s="162"/>
      <c r="F30" s="162"/>
      <c r="G30" s="162"/>
      <c r="H30" s="162"/>
      <c r="I30" s="162"/>
      <c r="J30" s="162"/>
      <c r="K30" s="162"/>
      <c r="L30" s="162"/>
      <c r="M30" s="162"/>
      <c r="N30" s="162"/>
      <c r="O30" s="162"/>
      <c r="P30" s="162"/>
      <c r="Q30" s="162"/>
      <c r="R30" s="162"/>
      <c r="S30" s="162"/>
      <c r="T30" s="162"/>
      <c r="U30" s="162"/>
    </row>
    <row r="31" spans="1:21" s="161" customFormat="1" ht="33" customHeight="1">
      <c r="B31" s="231" t="s">
        <v>177</v>
      </c>
      <c r="C31" s="231"/>
      <c r="D31" s="231"/>
      <c r="E31" s="231"/>
      <c r="F31" s="231"/>
      <c r="G31" s="231"/>
      <c r="H31" s="231"/>
      <c r="I31" s="231"/>
      <c r="J31" s="231"/>
      <c r="K31" s="231"/>
      <c r="L31" s="231"/>
      <c r="M31" s="231"/>
      <c r="N31" s="231"/>
      <c r="O31" s="231"/>
      <c r="P31" s="231"/>
      <c r="Q31" s="231"/>
      <c r="R31" s="231"/>
      <c r="S31" s="231"/>
      <c r="T31" s="231"/>
      <c r="U31" s="231"/>
    </row>
    <row r="32" spans="1:21" s="161" customFormat="1" ht="33" customHeight="1">
      <c r="B32" s="231"/>
      <c r="C32" s="231"/>
      <c r="D32" s="231"/>
      <c r="E32" s="231"/>
      <c r="F32" s="231"/>
      <c r="G32" s="231"/>
      <c r="H32" s="231"/>
      <c r="I32" s="231"/>
      <c r="J32" s="231"/>
      <c r="K32" s="231"/>
      <c r="L32" s="231"/>
      <c r="M32" s="231"/>
      <c r="N32" s="231"/>
      <c r="O32" s="231"/>
      <c r="P32" s="231"/>
      <c r="Q32" s="231"/>
      <c r="R32" s="231"/>
      <c r="S32" s="231"/>
      <c r="T32" s="231"/>
      <c r="U32" s="231"/>
    </row>
    <row r="33" spans="1:24" s="161" customFormat="1" ht="33" customHeight="1">
      <c r="B33" s="231" t="s">
        <v>178</v>
      </c>
      <c r="C33" s="231"/>
      <c r="D33" s="231"/>
      <c r="E33" s="231"/>
      <c r="F33" s="231"/>
      <c r="G33" s="231"/>
      <c r="H33" s="231"/>
      <c r="I33" s="231"/>
      <c r="J33" s="231"/>
      <c r="K33" s="231"/>
      <c r="L33" s="231"/>
      <c r="M33" s="231"/>
      <c r="N33" s="231"/>
      <c r="O33" s="231"/>
      <c r="P33" s="231"/>
      <c r="Q33" s="231"/>
      <c r="R33" s="231"/>
      <c r="S33" s="231"/>
      <c r="T33" s="231"/>
      <c r="U33" s="231"/>
    </row>
    <row r="34" spans="1:24" s="161" customFormat="1" ht="33" customHeight="1">
      <c r="B34" s="231"/>
      <c r="C34" s="231"/>
      <c r="D34" s="231"/>
      <c r="E34" s="231"/>
      <c r="F34" s="231"/>
      <c r="G34" s="231"/>
      <c r="H34" s="231"/>
      <c r="I34" s="231"/>
      <c r="J34" s="231"/>
      <c r="K34" s="231"/>
      <c r="L34" s="231"/>
      <c r="M34" s="231"/>
      <c r="N34" s="231"/>
      <c r="O34" s="231"/>
      <c r="P34" s="231"/>
      <c r="Q34" s="231"/>
      <c r="R34" s="231"/>
      <c r="S34" s="231"/>
      <c r="T34" s="231"/>
      <c r="U34" s="231"/>
    </row>
    <row r="35" spans="1:24" s="161" customFormat="1" ht="33" customHeight="1">
      <c r="B35" s="231"/>
      <c r="C35" s="231"/>
      <c r="D35" s="231"/>
      <c r="E35" s="231"/>
      <c r="F35" s="231"/>
      <c r="G35" s="231"/>
      <c r="H35" s="231"/>
      <c r="I35" s="231"/>
      <c r="J35" s="231"/>
      <c r="K35" s="231"/>
      <c r="L35" s="231"/>
      <c r="M35" s="231"/>
      <c r="N35" s="231"/>
      <c r="O35" s="231"/>
      <c r="P35" s="231"/>
      <c r="Q35" s="231"/>
      <c r="R35" s="231"/>
      <c r="S35" s="231"/>
      <c r="T35" s="231"/>
      <c r="U35" s="231"/>
    </row>
    <row r="36" spans="1:24" ht="33" customHeight="1"/>
    <row r="37" spans="1:24" s="155" customFormat="1" ht="76.5" customHeight="1">
      <c r="A37" s="230" t="s">
        <v>132</v>
      </c>
      <c r="B37" s="230"/>
      <c r="C37" s="230"/>
      <c r="D37" s="230"/>
      <c r="E37" s="230"/>
      <c r="F37" s="230"/>
      <c r="G37" s="230"/>
      <c r="H37" s="230"/>
      <c r="I37" s="230"/>
      <c r="J37" s="230"/>
      <c r="K37" s="230"/>
      <c r="L37" s="230"/>
      <c r="M37" s="230"/>
      <c r="N37" s="230"/>
      <c r="O37" s="230"/>
      <c r="P37" s="230"/>
      <c r="Q37" s="230"/>
      <c r="R37" s="230"/>
      <c r="S37" s="230"/>
      <c r="T37" s="230"/>
      <c r="U37" s="230"/>
      <c r="V37" s="230"/>
    </row>
    <row r="39" spans="1:24" ht="34.5" customHeight="1">
      <c r="B39" s="143">
        <v>2020</v>
      </c>
      <c r="C39" s="144" t="s">
        <v>77</v>
      </c>
      <c r="D39" s="301">
        <v>4</v>
      </c>
      <c r="E39" s="301"/>
      <c r="F39" s="301"/>
      <c r="G39" s="301"/>
      <c r="H39" s="301"/>
      <c r="I39" s="301"/>
      <c r="J39" s="301"/>
      <c r="K39" s="301"/>
      <c r="L39" s="66"/>
      <c r="S39" s="142"/>
      <c r="T39" s="142"/>
      <c r="U39" s="142"/>
      <c r="V39" s="142"/>
      <c r="W39" s="142"/>
    </row>
    <row r="40" spans="1:24" ht="12.75" customHeight="1" thickBot="1">
      <c r="B40" s="140"/>
      <c r="C40" s="141"/>
      <c r="D40" s="137"/>
      <c r="E40" s="137"/>
      <c r="F40" s="137"/>
      <c r="G40" s="137"/>
      <c r="H40" s="137"/>
      <c r="I40" s="137"/>
      <c r="J40" s="137"/>
      <c r="K40" s="137"/>
      <c r="L40" s="66"/>
      <c r="T40" s="134"/>
      <c r="U40" s="134"/>
      <c r="V40" s="134"/>
      <c r="W40" s="134"/>
    </row>
    <row r="41" spans="1:24" ht="30.95" customHeight="1" thickBot="1">
      <c r="B41" s="256" t="s">
        <v>24</v>
      </c>
      <c r="C41" s="256"/>
      <c r="D41" s="256"/>
      <c r="E41" s="257"/>
      <c r="F41" s="302" t="s">
        <v>14</v>
      </c>
      <c r="G41" s="303"/>
      <c r="H41" s="303"/>
      <c r="I41" s="303"/>
      <c r="J41" s="303"/>
      <c r="K41" s="304"/>
    </row>
    <row r="42" spans="1:24" ht="65.099999999999994" customHeight="1" thickBot="1">
      <c r="B42" s="72"/>
      <c r="C42" s="72"/>
      <c r="D42" s="72"/>
      <c r="E42" s="73"/>
      <c r="F42" s="13" t="s">
        <v>6</v>
      </c>
      <c r="G42" s="158"/>
      <c r="H42" s="158"/>
      <c r="I42" s="132"/>
      <c r="J42" s="132"/>
      <c r="K42" s="25" t="s">
        <v>11</v>
      </c>
    </row>
    <row r="43" spans="1:24" ht="54.75" customHeight="1">
      <c r="B43" s="305"/>
      <c r="C43" s="308" t="s">
        <v>42</v>
      </c>
      <c r="D43" s="308" t="s">
        <v>7</v>
      </c>
      <c r="E43" s="311" t="s">
        <v>8</v>
      </c>
      <c r="F43" s="31" t="s">
        <v>10</v>
      </c>
      <c r="G43" s="50"/>
      <c r="H43" s="50"/>
      <c r="I43" s="50"/>
      <c r="J43" s="50"/>
      <c r="K43" s="52">
        <f t="shared" ref="K43:K49" si="0">SUM(G43:J43)</f>
        <v>0</v>
      </c>
    </row>
    <row r="44" spans="1:24" ht="27.6" customHeight="1">
      <c r="B44" s="306"/>
      <c r="C44" s="309"/>
      <c r="D44" s="309"/>
      <c r="E44" s="312"/>
      <c r="F44" s="9" t="s">
        <v>12</v>
      </c>
      <c r="G44" s="53">
        <f>TRUNC(G43*0.08)</f>
        <v>0</v>
      </c>
      <c r="H44" s="53">
        <f t="shared" ref="H44:J44" si="1">TRUNC(H43*0.08)</f>
        <v>0</v>
      </c>
      <c r="I44" s="53">
        <f t="shared" si="1"/>
        <v>0</v>
      </c>
      <c r="J44" s="53">
        <f t="shared" si="1"/>
        <v>0</v>
      </c>
      <c r="K44" s="54">
        <f t="shared" si="0"/>
        <v>0</v>
      </c>
    </row>
    <row r="45" spans="1:24" ht="27.6" customHeight="1" thickBot="1">
      <c r="B45" s="307"/>
      <c r="C45" s="310"/>
      <c r="D45" s="310"/>
      <c r="E45" s="313"/>
      <c r="F45" s="32" t="s">
        <v>9</v>
      </c>
      <c r="G45" s="55">
        <f>G43+G44</f>
        <v>0</v>
      </c>
      <c r="H45" s="55">
        <f t="shared" ref="H45:J45" si="2">H43+H44</f>
        <v>0</v>
      </c>
      <c r="I45" s="55">
        <f t="shared" si="2"/>
        <v>0</v>
      </c>
      <c r="J45" s="55">
        <f t="shared" si="2"/>
        <v>0</v>
      </c>
      <c r="K45" s="56">
        <f t="shared" si="0"/>
        <v>0</v>
      </c>
      <c r="M45" s="21" t="s">
        <v>13</v>
      </c>
      <c r="N45" s="18"/>
      <c r="O45" s="18"/>
      <c r="P45" s="18"/>
      <c r="Q45" s="18"/>
      <c r="R45" s="18"/>
      <c r="S45" s="18"/>
      <c r="T45" s="18"/>
      <c r="U45" s="18"/>
      <c r="V45" s="18"/>
    </row>
    <row r="46" spans="1:24" ht="27.6" customHeight="1">
      <c r="B46" s="26" t="s">
        <v>0</v>
      </c>
      <c r="C46" s="180" t="s">
        <v>134</v>
      </c>
      <c r="D46" s="28">
        <v>0</v>
      </c>
      <c r="E46" s="29">
        <f>IF(SUM($D$46:$D$49)=0,0,SUM(D46/(SUM($D$46:$D$49))))</f>
        <v>0</v>
      </c>
      <c r="F46" s="30" t="s">
        <v>0</v>
      </c>
      <c r="G46" s="57">
        <f>G45-G47-G48-G49</f>
        <v>0</v>
      </c>
      <c r="H46" s="57">
        <f t="shared" ref="H46:J46" si="3">H45-H47-H48-H49</f>
        <v>0</v>
      </c>
      <c r="I46" s="57">
        <f t="shared" si="3"/>
        <v>0</v>
      </c>
      <c r="J46" s="57">
        <f t="shared" si="3"/>
        <v>0</v>
      </c>
      <c r="K46" s="178" t="s">
        <v>135</v>
      </c>
      <c r="M46" s="19" t="s">
        <v>179</v>
      </c>
      <c r="N46" s="18"/>
      <c r="O46" s="18"/>
      <c r="P46" s="18"/>
      <c r="Q46" s="18"/>
      <c r="R46" s="18"/>
      <c r="S46" s="18"/>
      <c r="T46" s="18"/>
      <c r="U46" s="18"/>
      <c r="V46" s="18"/>
    </row>
    <row r="47" spans="1:24" ht="27.6" customHeight="1">
      <c r="B47" s="6" t="s">
        <v>1</v>
      </c>
      <c r="C47" s="181" t="s">
        <v>138</v>
      </c>
      <c r="D47" s="5">
        <v>0</v>
      </c>
      <c r="E47" s="14">
        <f>IF(SUM($D$46:$D$49)=0,0,SUM(D47/(SUM($D$46:$D$49))))</f>
        <v>0</v>
      </c>
      <c r="F47" s="10" t="s">
        <v>1</v>
      </c>
      <c r="G47" s="59">
        <f>TRUNC(G45*$E47)</f>
        <v>0</v>
      </c>
      <c r="H47" s="59">
        <f>TRUNC(H45*$E47)</f>
        <v>0</v>
      </c>
      <c r="I47" s="59">
        <f>TRUNC(I45*$E47)</f>
        <v>0</v>
      </c>
      <c r="J47" s="59">
        <f t="shared" ref="J47" si="4">TRUNC(J45*$E47)</f>
        <v>0</v>
      </c>
      <c r="K47" s="179" t="s">
        <v>136</v>
      </c>
      <c r="M47" s="19" t="s">
        <v>22</v>
      </c>
      <c r="N47" s="18"/>
      <c r="O47" s="18"/>
      <c r="P47" s="18"/>
      <c r="Q47" s="18"/>
      <c r="R47" s="18"/>
      <c r="S47" s="18"/>
      <c r="T47" s="18"/>
      <c r="U47" s="18"/>
      <c r="V47" s="18"/>
    </row>
    <row r="48" spans="1:24" ht="27.6" customHeight="1">
      <c r="B48" s="7" t="s">
        <v>2</v>
      </c>
      <c r="C48" s="182"/>
      <c r="D48" s="5">
        <v>0</v>
      </c>
      <c r="E48" s="14">
        <f>IF(SUM($D$46:$D$49)=0,0,SUM(D48/(SUM($D$46:$D$49))))</f>
        <v>0</v>
      </c>
      <c r="F48" s="11" t="s">
        <v>2</v>
      </c>
      <c r="G48" s="59">
        <f>TRUNC(G45*$E48)</f>
        <v>0</v>
      </c>
      <c r="H48" s="59">
        <f>TRUNC(H45*$E48)</f>
        <v>0</v>
      </c>
      <c r="I48" s="59">
        <f>TRUNC(I45*$E48)</f>
        <v>0</v>
      </c>
      <c r="J48" s="59">
        <f t="shared" ref="J48" si="5">TRUNC(J45*$E48)</f>
        <v>0</v>
      </c>
      <c r="K48" s="60">
        <f t="shared" si="0"/>
        <v>0</v>
      </c>
      <c r="L48" s="20"/>
      <c r="M48" s="19" t="s">
        <v>180</v>
      </c>
      <c r="N48" s="18"/>
      <c r="O48" s="18"/>
      <c r="P48" s="18"/>
      <c r="Q48" s="18"/>
      <c r="R48" s="18"/>
      <c r="S48" s="18"/>
      <c r="T48" s="18"/>
      <c r="U48" s="18"/>
      <c r="V48" s="18"/>
      <c r="X48" s="19"/>
    </row>
    <row r="49" spans="2:23" ht="27.6" customHeight="1" thickBot="1">
      <c r="B49" s="8" t="s">
        <v>3</v>
      </c>
      <c r="C49" s="183"/>
      <c r="D49" s="16">
        <v>0</v>
      </c>
      <c r="E49" s="17">
        <f>IF(SUM($D$46:$D$49)=0,0,SUM(D49/(SUM($D$46:$D$49))))</f>
        <v>0</v>
      </c>
      <c r="F49" s="12" t="s">
        <v>3</v>
      </c>
      <c r="G49" s="61">
        <f>TRUNC(G45*$E49)</f>
        <v>0</v>
      </c>
      <c r="H49" s="61">
        <f>TRUNC(H45*$E49)</f>
        <v>0</v>
      </c>
      <c r="I49" s="61">
        <f>TRUNC(I45*$E49)</f>
        <v>0</v>
      </c>
      <c r="J49" s="61">
        <f t="shared" ref="J49" si="6">TRUNC(J45*$E49)</f>
        <v>0</v>
      </c>
      <c r="K49" s="62">
        <f t="shared" si="0"/>
        <v>0</v>
      </c>
      <c r="N49" s="18"/>
      <c r="O49" s="18"/>
      <c r="P49" s="18"/>
      <c r="Q49" s="18"/>
      <c r="R49" s="18"/>
      <c r="S49" s="18"/>
      <c r="T49" s="18"/>
      <c r="U49" s="18"/>
      <c r="V49" s="18"/>
    </row>
    <row r="50" spans="2:23" ht="27.6" customHeight="1">
      <c r="B50" s="314" t="s">
        <v>4</v>
      </c>
      <c r="C50" s="314"/>
      <c r="D50" s="184" t="s">
        <v>137</v>
      </c>
      <c r="E50" s="3" t="s">
        <v>5</v>
      </c>
    </row>
    <row r="51" spans="2:23" ht="15.75" customHeight="1" thickBot="1"/>
    <row r="52" spans="2:23" ht="30.95" customHeight="1" thickBot="1">
      <c r="B52" s="256" t="s">
        <v>25</v>
      </c>
      <c r="C52" s="256"/>
      <c r="D52" s="256"/>
      <c r="E52" s="257"/>
      <c r="F52" s="315" t="s">
        <v>23</v>
      </c>
      <c r="G52" s="316"/>
      <c r="H52" s="316"/>
      <c r="I52" s="316"/>
      <c r="J52" s="316"/>
      <c r="K52" s="316"/>
      <c r="L52" s="316"/>
      <c r="M52" s="316"/>
      <c r="N52" s="316"/>
      <c r="O52" s="316"/>
      <c r="P52" s="316"/>
      <c r="Q52" s="316"/>
      <c r="R52" s="316"/>
      <c r="S52" s="316"/>
      <c r="T52" s="316"/>
      <c r="U52" s="316"/>
      <c r="V52" s="317"/>
    </row>
    <row r="53" spans="2:23" ht="65.099999999999994" customHeight="1" thickBot="1">
      <c r="F53" s="13" t="s">
        <v>6</v>
      </c>
      <c r="G53" s="133"/>
      <c r="H53" s="133"/>
      <c r="I53" s="133"/>
      <c r="J53" s="133"/>
      <c r="K53" s="133"/>
      <c r="L53" s="133"/>
      <c r="M53" s="133"/>
      <c r="N53" s="133"/>
      <c r="O53" s="133"/>
      <c r="P53" s="133"/>
      <c r="Q53" s="23" t="s">
        <v>19</v>
      </c>
      <c r="R53" s="24" t="s">
        <v>16</v>
      </c>
      <c r="S53" s="23" t="s">
        <v>17</v>
      </c>
      <c r="T53" s="23" t="s">
        <v>18</v>
      </c>
      <c r="U53" s="24" t="s">
        <v>15</v>
      </c>
      <c r="V53" s="25" t="s">
        <v>11</v>
      </c>
    </row>
    <row r="54" spans="2:23" ht="54.75" customHeight="1">
      <c r="B54" s="305"/>
      <c r="C54" s="308" t="s">
        <v>43</v>
      </c>
      <c r="D54" s="308" t="s">
        <v>7</v>
      </c>
      <c r="E54" s="311" t="s">
        <v>8</v>
      </c>
      <c r="F54" s="31" t="s">
        <v>10</v>
      </c>
      <c r="G54" s="50"/>
      <c r="H54" s="50"/>
      <c r="I54" s="50"/>
      <c r="J54" s="50"/>
      <c r="K54" s="50"/>
      <c r="L54" s="50"/>
      <c r="M54" s="50"/>
      <c r="N54" s="50"/>
      <c r="O54" s="50"/>
      <c r="P54" s="50"/>
      <c r="Q54" s="50"/>
      <c r="R54" s="51"/>
      <c r="S54" s="51"/>
      <c r="T54" s="51"/>
      <c r="U54" s="51"/>
      <c r="V54" s="52">
        <f t="shared" ref="V54:V60" si="7">SUM(G54:U54)</f>
        <v>0</v>
      </c>
    </row>
    <row r="55" spans="2:23" ht="27.6" customHeight="1">
      <c r="B55" s="306"/>
      <c r="C55" s="309"/>
      <c r="D55" s="309"/>
      <c r="E55" s="312"/>
      <c r="F55" s="9" t="s">
        <v>12</v>
      </c>
      <c r="G55" s="53">
        <f>TRUNC(G54*0.08)</f>
        <v>0</v>
      </c>
      <c r="H55" s="53">
        <f t="shared" ref="H55:U55" si="8">TRUNC(H54*0.08)</f>
        <v>0</v>
      </c>
      <c r="I55" s="53">
        <f t="shared" si="8"/>
        <v>0</v>
      </c>
      <c r="J55" s="53">
        <f t="shared" si="8"/>
        <v>0</v>
      </c>
      <c r="K55" s="53">
        <f t="shared" si="8"/>
        <v>0</v>
      </c>
      <c r="L55" s="53">
        <f t="shared" si="8"/>
        <v>0</v>
      </c>
      <c r="M55" s="53">
        <f t="shared" si="8"/>
        <v>0</v>
      </c>
      <c r="N55" s="53">
        <f t="shared" si="8"/>
        <v>0</v>
      </c>
      <c r="O55" s="53">
        <f t="shared" si="8"/>
        <v>0</v>
      </c>
      <c r="P55" s="53">
        <f t="shared" si="8"/>
        <v>0</v>
      </c>
      <c r="Q55" s="53">
        <f t="shared" si="8"/>
        <v>0</v>
      </c>
      <c r="R55" s="53">
        <f t="shared" si="8"/>
        <v>0</v>
      </c>
      <c r="S55" s="53">
        <f t="shared" si="8"/>
        <v>0</v>
      </c>
      <c r="T55" s="53">
        <f t="shared" si="8"/>
        <v>0</v>
      </c>
      <c r="U55" s="53">
        <f t="shared" si="8"/>
        <v>0</v>
      </c>
      <c r="V55" s="54">
        <f t="shared" si="7"/>
        <v>0</v>
      </c>
    </row>
    <row r="56" spans="2:23" ht="27.6" customHeight="1" thickBot="1">
      <c r="B56" s="307"/>
      <c r="C56" s="310"/>
      <c r="D56" s="310"/>
      <c r="E56" s="313"/>
      <c r="F56" s="32" t="s">
        <v>9</v>
      </c>
      <c r="G56" s="55">
        <f>G54+G55</f>
        <v>0</v>
      </c>
      <c r="H56" s="55">
        <f t="shared" ref="H56:U56" si="9">H54+H55</f>
        <v>0</v>
      </c>
      <c r="I56" s="55">
        <f t="shared" si="9"/>
        <v>0</v>
      </c>
      <c r="J56" s="55">
        <f t="shared" si="9"/>
        <v>0</v>
      </c>
      <c r="K56" s="55">
        <f t="shared" si="9"/>
        <v>0</v>
      </c>
      <c r="L56" s="55">
        <f t="shared" si="9"/>
        <v>0</v>
      </c>
      <c r="M56" s="55">
        <f t="shared" si="9"/>
        <v>0</v>
      </c>
      <c r="N56" s="55">
        <f t="shared" si="9"/>
        <v>0</v>
      </c>
      <c r="O56" s="55">
        <f t="shared" si="9"/>
        <v>0</v>
      </c>
      <c r="P56" s="55">
        <f t="shared" si="9"/>
        <v>0</v>
      </c>
      <c r="Q56" s="55">
        <f t="shared" si="9"/>
        <v>0</v>
      </c>
      <c r="R56" s="55">
        <f t="shared" si="9"/>
        <v>0</v>
      </c>
      <c r="S56" s="55">
        <f t="shared" si="9"/>
        <v>0</v>
      </c>
      <c r="T56" s="55">
        <f t="shared" si="9"/>
        <v>0</v>
      </c>
      <c r="U56" s="55">
        <f t="shared" si="9"/>
        <v>0</v>
      </c>
      <c r="V56" s="56">
        <f t="shared" si="7"/>
        <v>0</v>
      </c>
    </row>
    <row r="57" spans="2:23" ht="27.6" customHeight="1">
      <c r="B57" s="26" t="s">
        <v>0</v>
      </c>
      <c r="C57" s="180" t="s">
        <v>139</v>
      </c>
      <c r="D57" s="28">
        <v>0</v>
      </c>
      <c r="E57" s="29">
        <f>IF(SUM($D$57:$D$60)=0,0,SUM(D57/(SUM($D$57:$D$60))))</f>
        <v>0</v>
      </c>
      <c r="F57" s="30" t="s">
        <v>0</v>
      </c>
      <c r="G57" s="57">
        <f>G56-G58-G59-G60</f>
        <v>0</v>
      </c>
      <c r="H57" s="57">
        <f t="shared" ref="H57:Q57" si="10">H56-H58-H59-H60</f>
        <v>0</v>
      </c>
      <c r="I57" s="57">
        <f t="shared" si="10"/>
        <v>0</v>
      </c>
      <c r="J57" s="57">
        <f t="shared" si="10"/>
        <v>0</v>
      </c>
      <c r="K57" s="57">
        <f t="shared" si="10"/>
        <v>0</v>
      </c>
      <c r="L57" s="57">
        <f t="shared" si="10"/>
        <v>0</v>
      </c>
      <c r="M57" s="57">
        <f t="shared" si="10"/>
        <v>0</v>
      </c>
      <c r="N57" s="57">
        <f t="shared" si="10"/>
        <v>0</v>
      </c>
      <c r="O57" s="57">
        <f t="shared" si="10"/>
        <v>0</v>
      </c>
      <c r="P57" s="57">
        <f t="shared" si="10"/>
        <v>0</v>
      </c>
      <c r="Q57" s="57">
        <f t="shared" si="10"/>
        <v>0</v>
      </c>
      <c r="R57" s="57">
        <f>R56-R59</f>
        <v>0</v>
      </c>
      <c r="S57" s="57">
        <f t="shared" ref="S57:U57" si="11">S56-S59</f>
        <v>0</v>
      </c>
      <c r="T57" s="57">
        <f t="shared" si="11"/>
        <v>0</v>
      </c>
      <c r="U57" s="57">
        <f t="shared" si="11"/>
        <v>0</v>
      </c>
      <c r="V57" s="178" t="s">
        <v>141</v>
      </c>
    </row>
    <row r="58" spans="2:23" ht="27.6" customHeight="1">
      <c r="B58" s="6" t="s">
        <v>1</v>
      </c>
      <c r="C58" s="181" t="s">
        <v>140</v>
      </c>
      <c r="D58" s="5">
        <v>0</v>
      </c>
      <c r="E58" s="14">
        <f>IF(SUM($D$57:$D$60)=0,0,SUM(D58/(SUM($D$57:$D$60))))</f>
        <v>0</v>
      </c>
      <c r="F58" s="10" t="s">
        <v>1</v>
      </c>
      <c r="G58" s="59">
        <f>TRUNC(G56*$E58)</f>
        <v>0</v>
      </c>
      <c r="H58" s="59">
        <f>TRUNC(H56*$E58)</f>
        <v>0</v>
      </c>
      <c r="I58" s="59">
        <f t="shared" ref="I58:Q58" si="12">TRUNC(I56*$E58)</f>
        <v>0</v>
      </c>
      <c r="J58" s="59">
        <f t="shared" si="12"/>
        <v>0</v>
      </c>
      <c r="K58" s="59">
        <f t="shared" si="12"/>
        <v>0</v>
      </c>
      <c r="L58" s="59">
        <f t="shared" si="12"/>
        <v>0</v>
      </c>
      <c r="M58" s="59">
        <f t="shared" si="12"/>
        <v>0</v>
      </c>
      <c r="N58" s="59">
        <f t="shared" si="12"/>
        <v>0</v>
      </c>
      <c r="O58" s="59">
        <f t="shared" si="12"/>
        <v>0</v>
      </c>
      <c r="P58" s="59">
        <f t="shared" si="12"/>
        <v>0</v>
      </c>
      <c r="Q58" s="59">
        <f t="shared" si="12"/>
        <v>0</v>
      </c>
      <c r="R58" s="64"/>
      <c r="S58" s="64"/>
      <c r="T58" s="64"/>
      <c r="U58" s="64"/>
      <c r="V58" s="179" t="s">
        <v>142</v>
      </c>
    </row>
    <row r="59" spans="2:23" ht="27.6" customHeight="1">
      <c r="B59" s="7" t="s">
        <v>2</v>
      </c>
      <c r="C59" s="156"/>
      <c r="D59" s="5">
        <f>C59*0.8</f>
        <v>0</v>
      </c>
      <c r="E59" s="14">
        <f>IF(SUM($D$57:$D$60)=0,0,SUM(D59/(SUM($D$57:$D$60))))</f>
        <v>0</v>
      </c>
      <c r="F59" s="11" t="s">
        <v>2</v>
      </c>
      <c r="G59" s="59">
        <f>TRUNC(G56*$E59)</f>
        <v>0</v>
      </c>
      <c r="H59" s="59">
        <f>TRUNC(H56*$E59)</f>
        <v>0</v>
      </c>
      <c r="I59" s="59">
        <f t="shared" ref="I59:Q59" si="13">TRUNC(I56*$E59)</f>
        <v>0</v>
      </c>
      <c r="J59" s="59">
        <f t="shared" si="13"/>
        <v>0</v>
      </c>
      <c r="K59" s="59">
        <f t="shared" si="13"/>
        <v>0</v>
      </c>
      <c r="L59" s="59">
        <f t="shared" si="13"/>
        <v>0</v>
      </c>
      <c r="M59" s="59">
        <f t="shared" si="13"/>
        <v>0</v>
      </c>
      <c r="N59" s="59">
        <f t="shared" si="13"/>
        <v>0</v>
      </c>
      <c r="O59" s="59">
        <f t="shared" si="13"/>
        <v>0</v>
      </c>
      <c r="P59" s="59">
        <f t="shared" si="13"/>
        <v>0</v>
      </c>
      <c r="Q59" s="59">
        <f t="shared" si="13"/>
        <v>0</v>
      </c>
      <c r="R59" s="59">
        <f>TRUNC(R56*IF($D$57+$D$59=0,0,SUM($D$59/($D$57+$D$59))))</f>
        <v>0</v>
      </c>
      <c r="S59" s="59">
        <f>TRUNC(S56*IF($D$57+$D$59=0,0,SUM($D$59/($D$57+$D$59))))</f>
        <v>0</v>
      </c>
      <c r="T59" s="59">
        <f>TRUNC(T56*IF($D$57+$D$59=0,0,SUM($D$59/($D$57+$D$59))))</f>
        <v>0</v>
      </c>
      <c r="U59" s="59">
        <f>TRUNC(U56*IF($D$57+$D$59=0,0,SUM($D$59/($D$57+$D$59))))</f>
        <v>0</v>
      </c>
      <c r="V59" s="60">
        <f t="shared" si="7"/>
        <v>0</v>
      </c>
    </row>
    <row r="60" spans="2:23" ht="27.6" customHeight="1" thickBot="1">
      <c r="B60" s="8" t="s">
        <v>3</v>
      </c>
      <c r="C60" s="157"/>
      <c r="D60" s="16">
        <v>0</v>
      </c>
      <c r="E60" s="17">
        <f>IF(SUM($D$57:$D$60)=0,0,SUM(D60/(SUM($D$57:$D$60))))</f>
        <v>0</v>
      </c>
      <c r="F60" s="12" t="s">
        <v>3</v>
      </c>
      <c r="G60" s="61">
        <f>TRUNC(G56*$E60)</f>
        <v>0</v>
      </c>
      <c r="H60" s="61">
        <f>TRUNC(H56*$E60)</f>
        <v>0</v>
      </c>
      <c r="I60" s="61">
        <f t="shared" ref="I60:Q60" si="14">TRUNC(I56*$E60)</f>
        <v>0</v>
      </c>
      <c r="J60" s="61">
        <f t="shared" si="14"/>
        <v>0</v>
      </c>
      <c r="K60" s="61">
        <f t="shared" si="14"/>
        <v>0</v>
      </c>
      <c r="L60" s="61">
        <f t="shared" si="14"/>
        <v>0</v>
      </c>
      <c r="M60" s="61">
        <f t="shared" si="14"/>
        <v>0</v>
      </c>
      <c r="N60" s="61">
        <f t="shared" si="14"/>
        <v>0</v>
      </c>
      <c r="O60" s="61">
        <f t="shared" si="14"/>
        <v>0</v>
      </c>
      <c r="P60" s="61">
        <f t="shared" si="14"/>
        <v>0</v>
      </c>
      <c r="Q60" s="61">
        <f t="shared" si="14"/>
        <v>0</v>
      </c>
      <c r="R60" s="65"/>
      <c r="S60" s="65"/>
      <c r="T60" s="65"/>
      <c r="U60" s="65"/>
      <c r="V60" s="62">
        <f t="shared" si="7"/>
        <v>0</v>
      </c>
    </row>
    <row r="61" spans="2:23" ht="27.6" customHeight="1">
      <c r="B61" s="314" t="s">
        <v>4</v>
      </c>
      <c r="C61" s="314"/>
      <c r="D61" s="184" t="s">
        <v>160</v>
      </c>
      <c r="E61" s="3" t="s">
        <v>5</v>
      </c>
      <c r="F61" s="318">
        <f>IF(SUM($D$57:$D$59)=0,0,SUM(D57/(SUM($D$57:$D$59))))</f>
        <v>0</v>
      </c>
      <c r="G61" s="318"/>
      <c r="H61" s="318"/>
      <c r="I61" s="318"/>
      <c r="J61" s="319">
        <f>IF(SUM($D$57:$D$59)=0,0,SUM(D58/(SUM($D$57:$D$59))))</f>
        <v>0</v>
      </c>
      <c r="K61" s="319"/>
      <c r="L61" s="320">
        <f>IF(SUM($D$57:$D$59)=0,0,SUM(D59/(SUM($D$57:$D$59))))</f>
        <v>0</v>
      </c>
      <c r="M61" s="320"/>
    </row>
    <row r="62" spans="2:23" ht="15.75" customHeight="1" thickBot="1"/>
    <row r="63" spans="2:23" ht="30.95" customHeight="1" thickTop="1" thickBot="1">
      <c r="B63" s="256" t="s">
        <v>26</v>
      </c>
      <c r="C63" s="256"/>
      <c r="D63" s="256"/>
      <c r="E63" s="257"/>
      <c r="M63" s="37"/>
      <c r="N63" s="38"/>
      <c r="O63" s="38"/>
      <c r="P63" s="38"/>
      <c r="Q63" s="38"/>
      <c r="R63" s="38"/>
      <c r="S63" s="38"/>
      <c r="T63" s="38"/>
      <c r="U63" s="38"/>
      <c r="V63" s="38"/>
      <c r="W63" s="39"/>
    </row>
    <row r="64" spans="2:23" ht="48.75" customHeight="1" thickBot="1">
      <c r="B64" s="22" t="s">
        <v>29</v>
      </c>
      <c r="E64" s="22" t="s">
        <v>36</v>
      </c>
      <c r="H64" s="22" t="s">
        <v>33</v>
      </c>
      <c r="M64" s="63" t="s">
        <v>50</v>
      </c>
      <c r="N64" s="18"/>
      <c r="O64" s="18"/>
      <c r="P64" s="18"/>
      <c r="Q64" s="277" t="s">
        <v>45</v>
      </c>
      <c r="R64" s="278"/>
      <c r="S64" s="258" t="s">
        <v>40</v>
      </c>
      <c r="T64" s="259"/>
      <c r="U64" s="258" t="s">
        <v>39</v>
      </c>
      <c r="V64" s="261"/>
      <c r="W64" s="41"/>
    </row>
    <row r="65" spans="1:23" ht="27.6" customHeight="1">
      <c r="B65" s="262" t="s">
        <v>49</v>
      </c>
      <c r="C65" s="263"/>
      <c r="E65" s="262" t="s">
        <v>48</v>
      </c>
      <c r="F65" s="263"/>
      <c r="H65" s="22"/>
      <c r="J65" s="264" t="s">
        <v>38</v>
      </c>
      <c r="K65" s="266" t="s">
        <v>37</v>
      </c>
      <c r="M65" s="40"/>
      <c r="N65" s="18"/>
      <c r="O65" s="18"/>
      <c r="P65" s="18"/>
      <c r="Q65" s="268" t="s">
        <v>46</v>
      </c>
      <c r="R65" s="271" t="s">
        <v>47</v>
      </c>
      <c r="S65" s="274" t="s">
        <v>46</v>
      </c>
      <c r="T65" s="271" t="s">
        <v>47</v>
      </c>
      <c r="U65" s="279" t="s">
        <v>46</v>
      </c>
      <c r="V65" s="282" t="s">
        <v>47</v>
      </c>
      <c r="W65" s="41"/>
    </row>
    <row r="66" spans="1:23" ht="27.6" customHeight="1" thickBot="1">
      <c r="B66" s="36" t="s">
        <v>31</v>
      </c>
      <c r="C66" s="189" t="s">
        <v>165</v>
      </c>
      <c r="E66" s="36" t="s">
        <v>0</v>
      </c>
      <c r="F66" s="180" t="s">
        <v>144</v>
      </c>
      <c r="J66" s="265"/>
      <c r="K66" s="267"/>
      <c r="M66" s="40"/>
      <c r="N66" s="18"/>
      <c r="O66" s="18"/>
      <c r="P66" s="18"/>
      <c r="Q66" s="269"/>
      <c r="R66" s="272"/>
      <c r="S66" s="275"/>
      <c r="T66" s="272"/>
      <c r="U66" s="280"/>
      <c r="V66" s="283"/>
      <c r="W66" s="41"/>
    </row>
    <row r="67" spans="1:23" ht="27.6" customHeight="1" thickBot="1">
      <c r="B67" s="138" t="s">
        <v>30</v>
      </c>
      <c r="C67" s="190" t="s">
        <v>166</v>
      </c>
      <c r="E67" s="139" t="s">
        <v>1</v>
      </c>
      <c r="F67" s="181" t="s">
        <v>145</v>
      </c>
      <c r="H67" s="285" t="s">
        <v>34</v>
      </c>
      <c r="I67" s="67" t="s">
        <v>31</v>
      </c>
      <c r="J67" s="186" t="s">
        <v>161</v>
      </c>
      <c r="K67" s="287" t="s">
        <v>146</v>
      </c>
      <c r="M67" s="40"/>
      <c r="N67" s="18"/>
      <c r="O67" s="18"/>
      <c r="P67" s="18"/>
      <c r="Q67" s="270"/>
      <c r="R67" s="273"/>
      <c r="S67" s="276"/>
      <c r="T67" s="273"/>
      <c r="U67" s="281"/>
      <c r="V67" s="284"/>
      <c r="W67" s="41"/>
    </row>
    <row r="68" spans="1:23" ht="27.6" customHeight="1" thickBot="1">
      <c r="B68" s="139" t="s">
        <v>32</v>
      </c>
      <c r="C68" s="185" t="s">
        <v>143</v>
      </c>
      <c r="E68" s="289" t="s">
        <v>86</v>
      </c>
      <c r="F68" s="289"/>
      <c r="G68" s="289"/>
      <c r="H68" s="286"/>
      <c r="I68" s="33" t="s">
        <v>30</v>
      </c>
      <c r="J68" s="187" t="s">
        <v>162</v>
      </c>
      <c r="K68" s="288"/>
      <c r="M68" s="40"/>
      <c r="N68" s="290" t="s">
        <v>41</v>
      </c>
      <c r="O68" s="291"/>
      <c r="P68" s="291"/>
      <c r="Q68" s="294" t="s">
        <v>148</v>
      </c>
      <c r="R68" s="296" t="s">
        <v>150</v>
      </c>
      <c r="S68" s="298" t="s">
        <v>152</v>
      </c>
      <c r="T68" s="234" t="s">
        <v>153</v>
      </c>
      <c r="U68" s="234" t="s">
        <v>156</v>
      </c>
      <c r="V68" s="236" t="s">
        <v>158</v>
      </c>
      <c r="W68" s="41"/>
    </row>
    <row r="69" spans="1:23" ht="27.6" customHeight="1">
      <c r="E69" s="289"/>
      <c r="F69" s="289"/>
      <c r="G69" s="289"/>
      <c r="H69" s="238" t="s">
        <v>35</v>
      </c>
      <c r="I69" s="33" t="s">
        <v>31</v>
      </c>
      <c r="J69" s="187" t="s">
        <v>163</v>
      </c>
      <c r="K69" s="240" t="s">
        <v>147</v>
      </c>
      <c r="M69" s="40"/>
      <c r="N69" s="292"/>
      <c r="O69" s="293"/>
      <c r="P69" s="293"/>
      <c r="Q69" s="295"/>
      <c r="R69" s="297"/>
      <c r="S69" s="299"/>
      <c r="T69" s="235"/>
      <c r="U69" s="235"/>
      <c r="V69" s="237"/>
      <c r="W69" s="41"/>
    </row>
    <row r="70" spans="1:23" ht="27.6" customHeight="1" thickBot="1">
      <c r="H70" s="239"/>
      <c r="I70" s="68" t="s">
        <v>30</v>
      </c>
      <c r="J70" s="188" t="s">
        <v>164</v>
      </c>
      <c r="K70" s="241"/>
      <c r="M70" s="40"/>
      <c r="N70" s="242" t="s">
        <v>44</v>
      </c>
      <c r="O70" s="243"/>
      <c r="P70" s="244"/>
      <c r="Q70" s="250" t="s">
        <v>149</v>
      </c>
      <c r="R70" s="252" t="s">
        <v>151</v>
      </c>
      <c r="S70" s="254" t="s">
        <v>154</v>
      </c>
      <c r="T70" s="252" t="s">
        <v>155</v>
      </c>
      <c r="U70" s="252" t="s">
        <v>157</v>
      </c>
      <c r="V70" s="232" t="s">
        <v>159</v>
      </c>
      <c r="W70" s="41"/>
    </row>
    <row r="71" spans="1:23" ht="27.6" customHeight="1" thickBot="1">
      <c r="H71" s="147"/>
      <c r="I71" s="148"/>
      <c r="J71" s="147"/>
      <c r="K71" s="148"/>
      <c r="M71" s="40"/>
      <c r="N71" s="245"/>
      <c r="O71" s="246"/>
      <c r="P71" s="247"/>
      <c r="Q71" s="251"/>
      <c r="R71" s="253"/>
      <c r="S71" s="255"/>
      <c r="T71" s="253"/>
      <c r="U71" s="253"/>
      <c r="V71" s="233"/>
      <c r="W71" s="41"/>
    </row>
    <row r="72" spans="1:23" ht="27.6" customHeight="1" thickBot="1">
      <c r="B72" s="1" t="s">
        <v>181</v>
      </c>
      <c r="M72" s="42"/>
      <c r="N72" s="43"/>
      <c r="O72" s="44"/>
      <c r="P72" s="44"/>
      <c r="Q72" s="43" t="s">
        <v>182</v>
      </c>
      <c r="R72" s="44"/>
      <c r="S72" s="44"/>
      <c r="T72" s="44"/>
      <c r="U72" s="44"/>
      <c r="V72" s="44"/>
      <c r="W72" s="45"/>
    </row>
    <row r="73" spans="1:23" ht="27" customHeight="1" thickTop="1"/>
    <row r="74" spans="1:23" s="155" customFormat="1" ht="76.5" customHeight="1">
      <c r="A74" s="230" t="s">
        <v>97</v>
      </c>
      <c r="B74" s="230"/>
      <c r="C74" s="230"/>
      <c r="D74" s="230"/>
      <c r="E74" s="230"/>
      <c r="F74" s="230"/>
      <c r="G74" s="230"/>
      <c r="H74" s="230"/>
      <c r="I74" s="230"/>
      <c r="J74" s="230"/>
      <c r="K74" s="230"/>
      <c r="L74" s="230"/>
      <c r="M74" s="230"/>
      <c r="N74" s="230"/>
      <c r="O74" s="230"/>
      <c r="P74" s="230"/>
      <c r="Q74" s="230"/>
      <c r="R74" s="230"/>
      <c r="S74" s="230"/>
      <c r="T74" s="230"/>
      <c r="U74" s="230"/>
      <c r="V74" s="230"/>
    </row>
    <row r="75" spans="1:23" ht="19.5" customHeight="1"/>
    <row r="76" spans="1:23" ht="33" customHeight="1" thickBot="1">
      <c r="B76" s="172" t="s">
        <v>98</v>
      </c>
      <c r="C76" s="213" t="s">
        <v>99</v>
      </c>
      <c r="D76" s="214"/>
      <c r="E76" s="214"/>
      <c r="F76" s="214"/>
      <c r="G76" s="214"/>
      <c r="H76" s="214"/>
      <c r="I76" s="214"/>
      <c r="J76" s="214"/>
      <c r="K76" s="214"/>
      <c r="L76" s="214"/>
      <c r="M76" s="214"/>
      <c r="N76" s="214"/>
      <c r="O76" s="214"/>
      <c r="P76" s="214"/>
      <c r="Q76" s="214"/>
      <c r="R76" s="214"/>
      <c r="S76" s="214"/>
      <c r="T76" s="214"/>
      <c r="U76" s="215"/>
    </row>
    <row r="77" spans="1:23" ht="39.950000000000003" customHeight="1" thickTop="1">
      <c r="B77" s="171" t="s">
        <v>87</v>
      </c>
      <c r="C77" s="260" t="s">
        <v>183</v>
      </c>
      <c r="D77" s="260"/>
      <c r="E77" s="260"/>
      <c r="F77" s="260"/>
      <c r="G77" s="260"/>
      <c r="H77" s="260"/>
      <c r="I77" s="260"/>
      <c r="J77" s="260"/>
      <c r="K77" s="260"/>
      <c r="L77" s="260"/>
      <c r="M77" s="260"/>
      <c r="N77" s="260"/>
      <c r="O77" s="260"/>
      <c r="P77" s="260"/>
      <c r="Q77" s="260"/>
      <c r="R77" s="260"/>
      <c r="S77" s="260"/>
      <c r="T77" s="260"/>
      <c r="U77" s="260"/>
      <c r="V77" s="18"/>
    </row>
    <row r="78" spans="1:23" ht="39.950000000000003" customHeight="1">
      <c r="B78" s="202" t="s">
        <v>88</v>
      </c>
      <c r="C78" s="204" t="s">
        <v>184</v>
      </c>
      <c r="D78" s="204"/>
      <c r="E78" s="204"/>
      <c r="F78" s="204"/>
      <c r="G78" s="204"/>
      <c r="H78" s="204"/>
      <c r="I78" s="204"/>
      <c r="J78" s="204"/>
      <c r="K78" s="204"/>
      <c r="L78" s="204"/>
      <c r="M78" s="204"/>
      <c r="N78" s="204"/>
      <c r="O78" s="204"/>
      <c r="P78" s="204"/>
      <c r="Q78" s="204"/>
      <c r="R78" s="204"/>
      <c r="S78" s="204"/>
      <c r="T78" s="204"/>
      <c r="U78" s="204"/>
      <c r="V78" s="18"/>
    </row>
    <row r="79" spans="1:23" ht="39.950000000000003" customHeight="1">
      <c r="B79" s="202"/>
      <c r="C79" s="204"/>
      <c r="D79" s="204"/>
      <c r="E79" s="204"/>
      <c r="F79" s="204"/>
      <c r="G79" s="204"/>
      <c r="H79" s="204"/>
      <c r="I79" s="204"/>
      <c r="J79" s="204"/>
      <c r="K79" s="204"/>
      <c r="L79" s="204"/>
      <c r="M79" s="204"/>
      <c r="N79" s="204"/>
      <c r="O79" s="204"/>
      <c r="P79" s="204"/>
      <c r="Q79" s="204"/>
      <c r="R79" s="204"/>
      <c r="S79" s="204"/>
      <c r="T79" s="204"/>
      <c r="U79" s="204"/>
      <c r="V79" s="18"/>
    </row>
    <row r="80" spans="1:23" ht="39.950000000000003" customHeight="1">
      <c r="B80" s="202" t="s">
        <v>89</v>
      </c>
      <c r="C80" s="203" t="s">
        <v>185</v>
      </c>
      <c r="D80" s="203"/>
      <c r="E80" s="203"/>
      <c r="F80" s="203"/>
      <c r="G80" s="203"/>
      <c r="H80" s="203"/>
      <c r="I80" s="203"/>
      <c r="J80" s="203"/>
      <c r="K80" s="203"/>
      <c r="L80" s="203"/>
      <c r="M80" s="203"/>
      <c r="N80" s="203"/>
      <c r="O80" s="203"/>
      <c r="P80" s="203"/>
      <c r="Q80" s="203"/>
      <c r="R80" s="203"/>
      <c r="S80" s="203"/>
      <c r="T80" s="203"/>
      <c r="U80" s="203"/>
      <c r="V80" s="18"/>
    </row>
    <row r="81" spans="2:22" ht="39.950000000000003" customHeight="1">
      <c r="B81" s="202"/>
      <c r="C81" s="203"/>
      <c r="D81" s="203"/>
      <c r="E81" s="203"/>
      <c r="F81" s="203"/>
      <c r="G81" s="203"/>
      <c r="H81" s="203"/>
      <c r="I81" s="203"/>
      <c r="J81" s="203"/>
      <c r="K81" s="203"/>
      <c r="L81" s="203"/>
      <c r="M81" s="203"/>
      <c r="N81" s="203"/>
      <c r="O81" s="203"/>
      <c r="P81" s="203"/>
      <c r="Q81" s="203"/>
      <c r="R81" s="203"/>
      <c r="S81" s="203"/>
      <c r="T81" s="203"/>
      <c r="U81" s="203"/>
      <c r="V81" s="18"/>
    </row>
    <row r="82" spans="2:22" ht="39.950000000000003" customHeight="1">
      <c r="B82" s="222"/>
      <c r="C82" s="203"/>
      <c r="D82" s="203"/>
      <c r="E82" s="203"/>
      <c r="F82" s="203"/>
      <c r="G82" s="203"/>
      <c r="H82" s="203"/>
      <c r="I82" s="203"/>
      <c r="J82" s="203"/>
      <c r="K82" s="203"/>
      <c r="L82" s="203"/>
      <c r="M82" s="203"/>
      <c r="N82" s="203"/>
      <c r="O82" s="203"/>
      <c r="P82" s="203"/>
      <c r="Q82" s="203"/>
      <c r="R82" s="203"/>
      <c r="S82" s="203"/>
      <c r="T82" s="203"/>
      <c r="U82" s="203"/>
      <c r="V82" s="18"/>
    </row>
    <row r="83" spans="2:22" ht="39.950000000000003" customHeight="1">
      <c r="B83" s="202" t="s">
        <v>90</v>
      </c>
      <c r="C83" s="204" t="s">
        <v>186</v>
      </c>
      <c r="D83" s="204"/>
      <c r="E83" s="204"/>
      <c r="F83" s="204"/>
      <c r="G83" s="204"/>
      <c r="H83" s="204"/>
      <c r="I83" s="204"/>
      <c r="J83" s="204"/>
      <c r="K83" s="204"/>
      <c r="L83" s="204"/>
      <c r="M83" s="204"/>
      <c r="N83" s="204"/>
      <c r="O83" s="204"/>
      <c r="P83" s="204"/>
      <c r="Q83" s="204"/>
      <c r="R83" s="204"/>
      <c r="S83" s="204"/>
      <c r="T83" s="204"/>
      <c r="U83" s="204"/>
      <c r="V83" s="18"/>
    </row>
    <row r="84" spans="2:22" ht="39.950000000000003" customHeight="1">
      <c r="B84" s="202"/>
      <c r="C84" s="204"/>
      <c r="D84" s="204"/>
      <c r="E84" s="204"/>
      <c r="F84" s="204"/>
      <c r="G84" s="204"/>
      <c r="H84" s="204"/>
      <c r="I84" s="204"/>
      <c r="J84" s="204"/>
      <c r="K84" s="204"/>
      <c r="L84" s="204"/>
      <c r="M84" s="204"/>
      <c r="N84" s="204"/>
      <c r="O84" s="204"/>
      <c r="P84" s="204"/>
      <c r="Q84" s="204"/>
      <c r="R84" s="204"/>
      <c r="S84" s="204"/>
      <c r="T84" s="204"/>
      <c r="U84" s="204"/>
      <c r="V84" s="18"/>
    </row>
    <row r="85" spans="2:22" ht="39.950000000000003" customHeight="1">
      <c r="B85" s="202"/>
      <c r="C85" s="204"/>
      <c r="D85" s="204"/>
      <c r="E85" s="204"/>
      <c r="F85" s="204"/>
      <c r="G85" s="204"/>
      <c r="H85" s="204"/>
      <c r="I85" s="204"/>
      <c r="J85" s="204"/>
      <c r="K85" s="204"/>
      <c r="L85" s="204"/>
      <c r="M85" s="204"/>
      <c r="N85" s="204"/>
      <c r="O85" s="204"/>
      <c r="P85" s="204"/>
      <c r="Q85" s="204"/>
      <c r="R85" s="204"/>
      <c r="S85" s="204"/>
      <c r="T85" s="204"/>
      <c r="U85" s="204"/>
      <c r="V85" s="18"/>
    </row>
    <row r="86" spans="2:22" ht="33.75" customHeight="1">
      <c r="B86" s="202" t="s">
        <v>91</v>
      </c>
      <c r="C86" s="203" t="s">
        <v>187</v>
      </c>
      <c r="D86" s="203"/>
      <c r="E86" s="203"/>
      <c r="F86" s="203"/>
      <c r="G86" s="203"/>
      <c r="H86" s="203"/>
      <c r="I86" s="203"/>
      <c r="J86" s="203"/>
      <c r="K86" s="203"/>
      <c r="L86" s="203"/>
      <c r="M86" s="203"/>
      <c r="N86" s="203"/>
      <c r="O86" s="203"/>
      <c r="P86" s="203"/>
      <c r="Q86" s="203"/>
      <c r="R86" s="203"/>
      <c r="S86" s="203"/>
      <c r="T86" s="203"/>
      <c r="U86" s="203"/>
      <c r="V86" s="18"/>
    </row>
    <row r="87" spans="2:22" ht="33.75" customHeight="1">
      <c r="B87" s="202"/>
      <c r="C87" s="203"/>
      <c r="D87" s="203"/>
      <c r="E87" s="203"/>
      <c r="F87" s="203"/>
      <c r="G87" s="203"/>
      <c r="H87" s="203"/>
      <c r="I87" s="203"/>
      <c r="J87" s="203"/>
      <c r="K87" s="203"/>
      <c r="L87" s="203"/>
      <c r="M87" s="203"/>
      <c r="N87" s="203"/>
      <c r="O87" s="203"/>
      <c r="P87" s="203"/>
      <c r="Q87" s="203"/>
      <c r="R87" s="203"/>
      <c r="S87" s="203"/>
      <c r="T87" s="203"/>
      <c r="U87" s="203"/>
      <c r="V87" s="18"/>
    </row>
    <row r="88" spans="2:22" ht="33.75" customHeight="1">
      <c r="B88" s="202"/>
      <c r="C88" s="203"/>
      <c r="D88" s="203"/>
      <c r="E88" s="203"/>
      <c r="F88" s="203"/>
      <c r="G88" s="203"/>
      <c r="H88" s="203"/>
      <c r="I88" s="203"/>
      <c r="J88" s="203"/>
      <c r="K88" s="203"/>
      <c r="L88" s="203"/>
      <c r="M88" s="203"/>
      <c r="N88" s="203"/>
      <c r="O88" s="203"/>
      <c r="P88" s="203"/>
      <c r="Q88" s="203"/>
      <c r="R88" s="203"/>
      <c r="S88" s="203"/>
      <c r="T88" s="203"/>
      <c r="U88" s="203"/>
      <c r="V88" s="18"/>
    </row>
    <row r="89" spans="2:22" ht="33.75" customHeight="1">
      <c r="B89" s="220" t="s">
        <v>92</v>
      </c>
      <c r="C89" s="203" t="s">
        <v>188</v>
      </c>
      <c r="D89" s="203"/>
      <c r="E89" s="203"/>
      <c r="F89" s="203"/>
      <c r="G89" s="203"/>
      <c r="H89" s="203"/>
      <c r="I89" s="203"/>
      <c r="J89" s="203"/>
      <c r="K89" s="203"/>
      <c r="L89" s="203"/>
      <c r="M89" s="203"/>
      <c r="N89" s="203"/>
      <c r="O89" s="203"/>
      <c r="P89" s="203"/>
      <c r="Q89" s="203"/>
      <c r="R89" s="203"/>
      <c r="S89" s="203"/>
      <c r="T89" s="203"/>
      <c r="U89" s="203"/>
      <c r="V89" s="18"/>
    </row>
    <row r="90" spans="2:22" ht="33.75" customHeight="1">
      <c r="B90" s="202"/>
      <c r="C90" s="203"/>
      <c r="D90" s="203"/>
      <c r="E90" s="203"/>
      <c r="F90" s="203"/>
      <c r="G90" s="203"/>
      <c r="H90" s="203"/>
      <c r="I90" s="203"/>
      <c r="J90" s="203"/>
      <c r="K90" s="203"/>
      <c r="L90" s="203"/>
      <c r="M90" s="203"/>
      <c r="N90" s="203"/>
      <c r="O90" s="203"/>
      <c r="P90" s="203"/>
      <c r="Q90" s="203"/>
      <c r="R90" s="203"/>
      <c r="S90" s="203"/>
      <c r="T90" s="203"/>
      <c r="U90" s="203"/>
      <c r="V90" s="18"/>
    </row>
    <row r="91" spans="2:22" ht="39.950000000000003" customHeight="1">
      <c r="B91" s="170" t="s">
        <v>93</v>
      </c>
      <c r="C91" s="221" t="s">
        <v>189</v>
      </c>
      <c r="D91" s="221"/>
      <c r="E91" s="221"/>
      <c r="F91" s="221"/>
      <c r="G91" s="221"/>
      <c r="H91" s="221"/>
      <c r="I91" s="221"/>
      <c r="J91" s="221"/>
      <c r="K91" s="221"/>
      <c r="L91" s="221"/>
      <c r="M91" s="221"/>
      <c r="N91" s="221"/>
      <c r="O91" s="221"/>
      <c r="P91" s="221"/>
      <c r="Q91" s="221"/>
      <c r="R91" s="221"/>
      <c r="S91" s="221"/>
      <c r="T91" s="221"/>
      <c r="U91" s="221"/>
      <c r="V91" s="18"/>
    </row>
    <row r="92" spans="2:22" ht="39.950000000000003" customHeight="1">
      <c r="B92" s="216" t="s">
        <v>94</v>
      </c>
      <c r="C92" s="203" t="s">
        <v>190</v>
      </c>
      <c r="D92" s="203"/>
      <c r="E92" s="203"/>
      <c r="F92" s="203"/>
      <c r="G92" s="203"/>
      <c r="H92" s="203"/>
      <c r="I92" s="203"/>
      <c r="J92" s="203"/>
      <c r="K92" s="203"/>
      <c r="L92" s="203"/>
      <c r="M92" s="203"/>
      <c r="N92" s="203"/>
      <c r="O92" s="203"/>
      <c r="P92" s="203"/>
      <c r="Q92" s="203"/>
      <c r="R92" s="203"/>
      <c r="S92" s="203"/>
      <c r="T92" s="203"/>
      <c r="U92" s="203"/>
      <c r="V92" s="18"/>
    </row>
    <row r="93" spans="2:22" ht="39.950000000000003" customHeight="1">
      <c r="B93" s="216"/>
      <c r="C93" s="203"/>
      <c r="D93" s="203"/>
      <c r="E93" s="203"/>
      <c r="F93" s="203"/>
      <c r="G93" s="203"/>
      <c r="H93" s="203"/>
      <c r="I93" s="203"/>
      <c r="J93" s="203"/>
      <c r="K93" s="203"/>
      <c r="L93" s="203"/>
      <c r="M93" s="203"/>
      <c r="N93" s="203"/>
      <c r="O93" s="203"/>
      <c r="P93" s="203"/>
      <c r="Q93" s="203"/>
      <c r="R93" s="203"/>
      <c r="S93" s="203"/>
      <c r="T93" s="203"/>
      <c r="U93" s="203"/>
      <c r="V93" s="18"/>
    </row>
    <row r="94" spans="2:22" ht="39.950000000000003" customHeight="1">
      <c r="B94" s="216"/>
      <c r="C94" s="219"/>
      <c r="D94" s="219"/>
      <c r="E94" s="219"/>
      <c r="F94" s="219"/>
      <c r="G94" s="219"/>
      <c r="H94" s="219"/>
      <c r="I94" s="219"/>
      <c r="J94" s="219"/>
      <c r="K94" s="219"/>
      <c r="L94" s="219"/>
      <c r="M94" s="219"/>
      <c r="N94" s="219"/>
      <c r="O94" s="219"/>
      <c r="P94" s="219"/>
      <c r="Q94" s="219"/>
      <c r="R94" s="219"/>
      <c r="S94" s="219"/>
      <c r="T94" s="219"/>
      <c r="U94" s="219"/>
      <c r="V94" s="18"/>
    </row>
    <row r="95" spans="2:22" ht="39.950000000000003" customHeight="1">
      <c r="B95" s="216"/>
      <c r="C95" s="219"/>
      <c r="D95" s="219"/>
      <c r="E95" s="219"/>
      <c r="F95" s="219"/>
      <c r="G95" s="219"/>
      <c r="H95" s="219"/>
      <c r="I95" s="219"/>
      <c r="J95" s="219"/>
      <c r="K95" s="219"/>
      <c r="L95" s="219"/>
      <c r="M95" s="219"/>
      <c r="N95" s="219"/>
      <c r="O95" s="219"/>
      <c r="P95" s="219"/>
      <c r="Q95" s="219"/>
      <c r="R95" s="219"/>
      <c r="S95" s="219"/>
      <c r="T95" s="219"/>
      <c r="U95" s="219"/>
      <c r="V95" s="18"/>
    </row>
    <row r="96" spans="2:22" ht="39.950000000000003" customHeight="1">
      <c r="B96" s="216"/>
      <c r="C96" s="217" t="s">
        <v>191</v>
      </c>
      <c r="D96" s="217"/>
      <c r="E96" s="217"/>
      <c r="F96" s="217"/>
      <c r="G96" s="217"/>
      <c r="H96" s="217"/>
      <c r="I96" s="217"/>
      <c r="J96" s="217"/>
      <c r="K96" s="217"/>
      <c r="L96" s="217"/>
      <c r="M96" s="217"/>
      <c r="N96" s="217"/>
      <c r="O96" s="217"/>
      <c r="P96" s="217"/>
      <c r="Q96" s="217"/>
      <c r="R96" s="217"/>
      <c r="S96" s="217"/>
      <c r="T96" s="217"/>
      <c r="U96" s="217"/>
      <c r="V96" s="18"/>
    </row>
    <row r="97" spans="2:22" ht="39.950000000000003" customHeight="1">
      <c r="B97" s="216"/>
      <c r="C97" s="218"/>
      <c r="D97" s="218"/>
      <c r="E97" s="218"/>
      <c r="F97" s="218"/>
      <c r="G97" s="218"/>
      <c r="H97" s="218"/>
      <c r="I97" s="218"/>
      <c r="J97" s="218"/>
      <c r="K97" s="218"/>
      <c r="L97" s="218"/>
      <c r="M97" s="218"/>
      <c r="N97" s="218"/>
      <c r="O97" s="218"/>
      <c r="P97" s="218"/>
      <c r="Q97" s="218"/>
      <c r="R97" s="218"/>
      <c r="S97" s="218"/>
      <c r="T97" s="218"/>
      <c r="U97" s="218"/>
      <c r="V97" s="18"/>
    </row>
    <row r="98" spans="2:22" ht="39.950000000000003" customHeight="1">
      <c r="B98" s="216"/>
      <c r="C98" s="218"/>
      <c r="D98" s="218"/>
      <c r="E98" s="218"/>
      <c r="F98" s="218"/>
      <c r="G98" s="218"/>
      <c r="H98" s="218"/>
      <c r="I98" s="218"/>
      <c r="J98" s="218"/>
      <c r="K98" s="218"/>
      <c r="L98" s="218"/>
      <c r="M98" s="218"/>
      <c r="N98" s="218"/>
      <c r="O98" s="218"/>
      <c r="P98" s="218"/>
      <c r="Q98" s="218"/>
      <c r="R98" s="218"/>
      <c r="S98" s="218"/>
      <c r="T98" s="218"/>
      <c r="U98" s="218"/>
      <c r="V98" s="18"/>
    </row>
    <row r="99" spans="2:22" ht="39.950000000000003" customHeight="1">
      <c r="B99" s="216"/>
      <c r="C99" s="218"/>
      <c r="D99" s="218"/>
      <c r="E99" s="218"/>
      <c r="F99" s="218"/>
      <c r="G99" s="218"/>
      <c r="H99" s="218"/>
      <c r="I99" s="218"/>
      <c r="J99" s="218"/>
      <c r="K99" s="218"/>
      <c r="L99" s="218"/>
      <c r="M99" s="218"/>
      <c r="N99" s="218"/>
      <c r="O99" s="218"/>
      <c r="P99" s="218"/>
      <c r="Q99" s="218"/>
      <c r="R99" s="218"/>
      <c r="S99" s="218"/>
      <c r="T99" s="218"/>
      <c r="U99" s="218"/>
      <c r="V99" s="18"/>
    </row>
    <row r="100" spans="2:22" ht="39.950000000000003" customHeight="1">
      <c r="B100" s="216"/>
      <c r="C100" s="218"/>
      <c r="D100" s="218"/>
      <c r="E100" s="218"/>
      <c r="F100" s="218"/>
      <c r="G100" s="218"/>
      <c r="H100" s="218"/>
      <c r="I100" s="218"/>
      <c r="J100" s="218"/>
      <c r="K100" s="218"/>
      <c r="L100" s="218"/>
      <c r="M100" s="218"/>
      <c r="N100" s="218"/>
      <c r="O100" s="218"/>
      <c r="P100" s="218"/>
      <c r="Q100" s="218"/>
      <c r="R100" s="218"/>
      <c r="S100" s="218"/>
      <c r="T100" s="218"/>
      <c r="U100" s="218"/>
      <c r="V100" s="18"/>
    </row>
    <row r="101" spans="2:22" ht="39.950000000000003" customHeight="1">
      <c r="B101" s="216"/>
      <c r="C101" s="218"/>
      <c r="D101" s="218"/>
      <c r="E101" s="218"/>
      <c r="F101" s="218"/>
      <c r="G101" s="218"/>
      <c r="H101" s="218"/>
      <c r="I101" s="218"/>
      <c r="J101" s="218"/>
      <c r="K101" s="218"/>
      <c r="L101" s="218"/>
      <c r="M101" s="218"/>
      <c r="N101" s="218"/>
      <c r="O101" s="218"/>
      <c r="P101" s="218"/>
      <c r="Q101" s="218"/>
      <c r="R101" s="218"/>
      <c r="S101" s="218"/>
      <c r="T101" s="218"/>
      <c r="U101" s="218"/>
      <c r="V101" s="18"/>
    </row>
    <row r="102" spans="2:22" ht="39.950000000000003" customHeight="1">
      <c r="B102" s="216"/>
      <c r="C102" s="218"/>
      <c r="D102" s="218"/>
      <c r="E102" s="218"/>
      <c r="F102" s="218"/>
      <c r="G102" s="218"/>
      <c r="H102" s="218"/>
      <c r="I102" s="218"/>
      <c r="J102" s="218"/>
      <c r="K102" s="218"/>
      <c r="L102" s="218"/>
      <c r="M102" s="218"/>
      <c r="N102" s="218"/>
      <c r="O102" s="218"/>
      <c r="P102" s="218"/>
      <c r="Q102" s="218"/>
      <c r="R102" s="218"/>
      <c r="S102" s="218"/>
      <c r="T102" s="218"/>
      <c r="U102" s="218"/>
      <c r="V102" s="18"/>
    </row>
    <row r="103" spans="2:22" ht="39.950000000000003" customHeight="1">
      <c r="B103" s="208" t="s">
        <v>95</v>
      </c>
      <c r="C103" s="205" t="s">
        <v>192</v>
      </c>
      <c r="D103" s="321"/>
      <c r="E103" s="321"/>
      <c r="F103" s="321"/>
      <c r="G103" s="321"/>
      <c r="H103" s="321"/>
      <c r="I103" s="321"/>
      <c r="J103" s="321"/>
      <c r="K103" s="321"/>
      <c r="L103" s="321"/>
      <c r="M103" s="321"/>
      <c r="N103" s="321"/>
      <c r="O103" s="321"/>
      <c r="P103" s="321"/>
      <c r="Q103" s="321"/>
      <c r="R103" s="321"/>
      <c r="S103" s="321"/>
      <c r="T103" s="321"/>
      <c r="U103" s="322"/>
      <c r="V103" s="18"/>
    </row>
    <row r="104" spans="2:22" ht="39.950000000000003" customHeight="1">
      <c r="B104" s="229"/>
      <c r="C104" s="323"/>
      <c r="D104" s="324"/>
      <c r="E104" s="324"/>
      <c r="F104" s="324"/>
      <c r="G104" s="324"/>
      <c r="H104" s="324"/>
      <c r="I104" s="324"/>
      <c r="J104" s="324"/>
      <c r="K104" s="324"/>
      <c r="L104" s="324"/>
      <c r="M104" s="324"/>
      <c r="N104" s="324"/>
      <c r="O104" s="324"/>
      <c r="P104" s="324"/>
      <c r="Q104" s="324"/>
      <c r="R104" s="324"/>
      <c r="S104" s="324"/>
      <c r="T104" s="324"/>
      <c r="U104" s="325"/>
      <c r="V104" s="18"/>
    </row>
    <row r="105" spans="2:22" ht="33" customHeight="1" thickBot="1">
      <c r="B105" s="172" t="s">
        <v>98</v>
      </c>
      <c r="C105" s="213" t="s">
        <v>99</v>
      </c>
      <c r="D105" s="214"/>
      <c r="E105" s="214"/>
      <c r="F105" s="214"/>
      <c r="G105" s="214"/>
      <c r="H105" s="214"/>
      <c r="I105" s="214"/>
      <c r="J105" s="214"/>
      <c r="K105" s="214"/>
      <c r="L105" s="214"/>
      <c r="M105" s="214"/>
      <c r="N105" s="214"/>
      <c r="O105" s="214"/>
      <c r="P105" s="214"/>
      <c r="Q105" s="214"/>
      <c r="R105" s="214"/>
      <c r="S105" s="214"/>
      <c r="T105" s="214"/>
      <c r="U105" s="215"/>
    </row>
    <row r="106" spans="2:22" ht="39.950000000000003" customHeight="1" thickTop="1">
      <c r="B106" s="208" t="s">
        <v>96</v>
      </c>
      <c r="C106" s="205" t="s">
        <v>167</v>
      </c>
      <c r="D106" s="206"/>
      <c r="E106" s="206"/>
      <c r="F106" s="206"/>
      <c r="G106" s="206"/>
      <c r="H106" s="206"/>
      <c r="I106" s="206"/>
      <c r="J106" s="206"/>
      <c r="K106" s="206"/>
      <c r="L106" s="206"/>
      <c r="M106" s="206"/>
      <c r="N106" s="206"/>
      <c r="O106" s="206"/>
      <c r="P106" s="206"/>
      <c r="Q106" s="206"/>
      <c r="R106" s="206"/>
      <c r="S106" s="206"/>
      <c r="T106" s="206"/>
      <c r="U106" s="207"/>
    </row>
    <row r="107" spans="2:22" ht="39.950000000000003" customHeight="1">
      <c r="B107" s="209"/>
      <c r="C107" s="210" t="s">
        <v>193</v>
      </c>
      <c r="D107" s="211"/>
      <c r="E107" s="211"/>
      <c r="F107" s="211"/>
      <c r="G107" s="211"/>
      <c r="H107" s="211"/>
      <c r="I107" s="211"/>
      <c r="J107" s="211"/>
      <c r="K107" s="211"/>
      <c r="L107" s="211"/>
      <c r="M107" s="211"/>
      <c r="N107" s="211"/>
      <c r="O107" s="211"/>
      <c r="P107" s="211"/>
      <c r="Q107" s="211"/>
      <c r="R107" s="211"/>
      <c r="S107" s="211"/>
      <c r="T107" s="211"/>
      <c r="U107" s="212"/>
    </row>
    <row r="108" spans="2:22" ht="39.950000000000003" customHeight="1">
      <c r="B108" s="209"/>
      <c r="C108" s="210"/>
      <c r="D108" s="211"/>
      <c r="E108" s="211"/>
      <c r="F108" s="211"/>
      <c r="G108" s="211"/>
      <c r="H108" s="211"/>
      <c r="I108" s="211"/>
      <c r="J108" s="211"/>
      <c r="K108" s="211"/>
      <c r="L108" s="211"/>
      <c r="M108" s="211"/>
      <c r="N108" s="211"/>
      <c r="O108" s="211"/>
      <c r="P108" s="211"/>
      <c r="Q108" s="211"/>
      <c r="R108" s="211"/>
      <c r="S108" s="211"/>
      <c r="T108" s="211"/>
      <c r="U108" s="212"/>
    </row>
    <row r="109" spans="2:22" ht="39.950000000000003" customHeight="1">
      <c r="B109" s="209"/>
      <c r="C109" s="210"/>
      <c r="D109" s="211"/>
      <c r="E109" s="211"/>
      <c r="F109" s="211"/>
      <c r="G109" s="211"/>
      <c r="H109" s="211"/>
      <c r="I109" s="211"/>
      <c r="J109" s="211"/>
      <c r="K109" s="211"/>
      <c r="L109" s="211"/>
      <c r="M109" s="211"/>
      <c r="N109" s="211"/>
      <c r="O109" s="211"/>
      <c r="P109" s="211"/>
      <c r="Q109" s="211"/>
      <c r="R109" s="211"/>
      <c r="S109" s="211"/>
      <c r="T109" s="211"/>
      <c r="U109" s="212"/>
    </row>
    <row r="110" spans="2:22" ht="39.950000000000003" customHeight="1">
      <c r="B110" s="209"/>
      <c r="C110" s="164"/>
      <c r="D110" s="165"/>
      <c r="E110" s="165"/>
      <c r="F110" s="165"/>
      <c r="G110" s="165"/>
      <c r="H110" s="165"/>
      <c r="I110" s="165"/>
      <c r="J110" s="165"/>
      <c r="K110" s="165"/>
      <c r="L110" s="165"/>
      <c r="M110" s="165"/>
      <c r="N110" s="165"/>
      <c r="O110" s="165"/>
      <c r="P110" s="165"/>
      <c r="Q110" s="165"/>
      <c r="R110" s="165"/>
      <c r="S110" s="165"/>
      <c r="T110" s="165"/>
      <c r="U110" s="166"/>
    </row>
    <row r="111" spans="2:22" ht="39.950000000000003" customHeight="1">
      <c r="B111" s="209"/>
      <c r="C111" s="164"/>
      <c r="D111" s="165"/>
      <c r="E111" s="165"/>
      <c r="F111" s="165"/>
      <c r="G111" s="165"/>
      <c r="H111" s="165"/>
      <c r="I111" s="165"/>
      <c r="J111" s="165"/>
      <c r="K111" s="165"/>
      <c r="L111" s="165"/>
      <c r="M111" s="165"/>
      <c r="N111" s="165"/>
      <c r="O111" s="165"/>
      <c r="P111" s="165"/>
      <c r="Q111" s="165"/>
      <c r="R111" s="165"/>
      <c r="S111" s="165"/>
      <c r="T111" s="165"/>
      <c r="U111" s="166"/>
    </row>
    <row r="112" spans="2:22" ht="39.950000000000003" customHeight="1">
      <c r="B112" s="209"/>
      <c r="C112" s="164"/>
      <c r="D112" s="165"/>
      <c r="E112" s="165"/>
      <c r="F112" s="165"/>
      <c r="G112" s="165"/>
      <c r="H112" s="165"/>
      <c r="I112" s="165"/>
      <c r="J112" s="165"/>
      <c r="K112" s="165"/>
      <c r="L112" s="165"/>
      <c r="M112" s="165"/>
      <c r="N112" s="165"/>
      <c r="O112" s="165"/>
      <c r="P112" s="165"/>
      <c r="Q112" s="165"/>
      <c r="R112" s="165"/>
      <c r="S112" s="165"/>
      <c r="T112" s="165"/>
      <c r="U112" s="166"/>
    </row>
    <row r="113" spans="1:22" ht="39.950000000000003" customHeight="1">
      <c r="B113" s="209"/>
      <c r="C113" s="164"/>
      <c r="D113" s="165"/>
      <c r="E113" s="165"/>
      <c r="F113" s="165"/>
      <c r="G113" s="165"/>
      <c r="H113" s="165"/>
      <c r="I113" s="165"/>
      <c r="J113" s="165"/>
      <c r="K113" s="165"/>
      <c r="L113" s="165"/>
      <c r="M113" s="165"/>
      <c r="N113" s="165"/>
      <c r="O113" s="165"/>
      <c r="P113" s="165"/>
      <c r="Q113" s="165"/>
      <c r="R113" s="165"/>
      <c r="S113" s="165"/>
      <c r="T113" s="165"/>
      <c r="U113" s="166"/>
    </row>
    <row r="114" spans="1:22" ht="39.950000000000003" customHeight="1">
      <c r="B114" s="209"/>
      <c r="C114" s="164"/>
      <c r="D114" s="165"/>
      <c r="E114" s="165"/>
      <c r="F114" s="165"/>
      <c r="G114" s="165"/>
      <c r="H114" s="165"/>
      <c r="I114" s="165"/>
      <c r="J114" s="165"/>
      <c r="K114" s="165"/>
      <c r="L114" s="165"/>
      <c r="M114" s="165"/>
      <c r="N114" s="165"/>
      <c r="O114" s="165"/>
      <c r="P114" s="165"/>
      <c r="Q114" s="165"/>
      <c r="R114" s="165"/>
      <c r="S114" s="165"/>
      <c r="T114" s="165"/>
      <c r="U114" s="166"/>
    </row>
    <row r="115" spans="1:22" ht="39.950000000000003" customHeight="1">
      <c r="B115" s="209"/>
      <c r="C115" s="164"/>
      <c r="D115" s="165"/>
      <c r="E115" s="165"/>
      <c r="F115" s="165"/>
      <c r="G115" s="165"/>
      <c r="H115" s="165"/>
      <c r="I115" s="165"/>
      <c r="J115" s="165"/>
      <c r="K115" s="165"/>
      <c r="L115" s="165"/>
      <c r="M115" s="165"/>
      <c r="N115" s="165"/>
      <c r="O115" s="165"/>
      <c r="P115" s="165"/>
      <c r="Q115" s="165"/>
      <c r="R115" s="165"/>
      <c r="S115" s="165"/>
      <c r="T115" s="165"/>
      <c r="U115" s="166"/>
    </row>
    <row r="116" spans="1:22" ht="39.950000000000003" customHeight="1">
      <c r="B116" s="209"/>
      <c r="C116" s="164"/>
      <c r="D116" s="165"/>
      <c r="E116" s="165"/>
      <c r="F116" s="165"/>
      <c r="G116" s="165"/>
      <c r="H116" s="165"/>
      <c r="I116" s="165"/>
      <c r="J116" s="165"/>
      <c r="K116" s="165"/>
      <c r="L116" s="165"/>
      <c r="M116" s="165"/>
      <c r="N116" s="165"/>
      <c r="O116" s="165"/>
      <c r="P116" s="165"/>
      <c r="Q116" s="165"/>
      <c r="R116" s="165"/>
      <c r="S116" s="165"/>
      <c r="T116" s="165"/>
      <c r="U116" s="166"/>
    </row>
    <row r="117" spans="1:22" ht="39.950000000000003" customHeight="1">
      <c r="B117" s="209"/>
      <c r="C117" s="164"/>
      <c r="D117" s="165"/>
      <c r="E117" s="165"/>
      <c r="F117" s="165"/>
      <c r="G117" s="165"/>
      <c r="H117" s="165"/>
      <c r="I117" s="165"/>
      <c r="J117" s="165"/>
      <c r="K117" s="165"/>
      <c r="L117" s="165"/>
      <c r="M117" s="165"/>
      <c r="N117" s="165"/>
      <c r="O117" s="165"/>
      <c r="P117" s="165"/>
      <c r="Q117" s="165"/>
      <c r="R117" s="165"/>
      <c r="S117" s="165"/>
      <c r="T117" s="165"/>
      <c r="U117" s="166"/>
    </row>
    <row r="118" spans="1:22" ht="39.75" customHeight="1">
      <c r="B118" s="202" t="s">
        <v>100</v>
      </c>
      <c r="C118" s="205" t="s">
        <v>194</v>
      </c>
      <c r="D118" s="206"/>
      <c r="E118" s="206"/>
      <c r="F118" s="206"/>
      <c r="G118" s="206"/>
      <c r="H118" s="206"/>
      <c r="I118" s="206"/>
      <c r="J118" s="206"/>
      <c r="K118" s="206"/>
      <c r="L118" s="206"/>
      <c r="M118" s="206"/>
      <c r="N118" s="206"/>
      <c r="O118" s="206"/>
      <c r="P118" s="196"/>
      <c r="Q118" s="196"/>
      <c r="R118" s="196"/>
      <c r="S118" s="196"/>
      <c r="T118" s="196"/>
      <c r="U118" s="195"/>
      <c r="V118" s="18"/>
    </row>
    <row r="119" spans="1:22" ht="35.1" customHeight="1">
      <c r="B119" s="202"/>
      <c r="C119" s="175"/>
      <c r="D119" s="198" t="s">
        <v>173</v>
      </c>
      <c r="E119" s="197"/>
      <c r="F119" s="197"/>
      <c r="G119" s="197"/>
      <c r="H119" s="197"/>
      <c r="I119" s="197"/>
      <c r="J119" s="197"/>
      <c r="K119" s="197"/>
      <c r="L119" s="197"/>
      <c r="M119" s="197"/>
      <c r="N119" s="197"/>
      <c r="O119" s="197"/>
      <c r="P119" s="192"/>
      <c r="Q119" s="192"/>
      <c r="R119" s="192"/>
      <c r="S119" s="192"/>
      <c r="T119" s="192"/>
      <c r="U119" s="193"/>
      <c r="V119" s="18"/>
    </row>
    <row r="120" spans="1:22" ht="35.1" customHeight="1">
      <c r="B120" s="202"/>
      <c r="C120" s="194"/>
      <c r="D120" s="223" t="s">
        <v>168</v>
      </c>
      <c r="E120" s="224"/>
      <c r="F120" s="227" t="s">
        <v>169</v>
      </c>
      <c r="G120" s="227"/>
      <c r="H120" s="228" t="s">
        <v>171</v>
      </c>
      <c r="I120" s="228"/>
      <c r="J120" s="228"/>
      <c r="K120" s="228"/>
      <c r="L120" s="228"/>
      <c r="M120" s="228"/>
      <c r="N120" s="228"/>
      <c r="O120" s="228"/>
      <c r="P120" s="228"/>
      <c r="Q120" s="228"/>
      <c r="R120" s="228"/>
      <c r="S120" s="228"/>
      <c r="T120" s="228"/>
      <c r="U120" s="228"/>
      <c r="V120" s="18"/>
    </row>
    <row r="121" spans="1:22" ht="35.1" customHeight="1">
      <c r="B121" s="202"/>
      <c r="C121" s="194"/>
      <c r="D121" s="225"/>
      <c r="E121" s="226"/>
      <c r="F121" s="227" t="s">
        <v>170</v>
      </c>
      <c r="G121" s="227"/>
      <c r="H121" s="228" t="s">
        <v>172</v>
      </c>
      <c r="I121" s="228"/>
      <c r="J121" s="228"/>
      <c r="K121" s="228"/>
      <c r="L121" s="228"/>
      <c r="M121" s="228"/>
      <c r="N121" s="228"/>
      <c r="O121" s="228"/>
      <c r="P121" s="228"/>
      <c r="Q121" s="228"/>
      <c r="R121" s="228"/>
      <c r="S121" s="228"/>
      <c r="T121" s="228"/>
      <c r="U121" s="228"/>
      <c r="V121" s="18"/>
    </row>
    <row r="122" spans="1:22" ht="9.9499999999999993" customHeight="1">
      <c r="B122" s="202"/>
      <c r="C122" s="191"/>
      <c r="D122" s="192"/>
      <c r="E122" s="192"/>
      <c r="F122" s="192"/>
      <c r="G122" s="192"/>
      <c r="H122" s="192"/>
      <c r="I122" s="192"/>
      <c r="J122" s="192"/>
      <c r="K122" s="192"/>
      <c r="L122" s="192"/>
      <c r="M122" s="192"/>
      <c r="N122" s="192"/>
      <c r="O122" s="192"/>
      <c r="P122" s="192"/>
      <c r="Q122" s="192"/>
      <c r="R122" s="192"/>
      <c r="S122" s="192"/>
      <c r="T122" s="192"/>
      <c r="U122" s="193"/>
      <c r="V122" s="18"/>
    </row>
    <row r="123" spans="1:22" ht="30.75" customHeight="1">
      <c r="B123" s="168"/>
      <c r="C123" s="169"/>
      <c r="D123" s="169"/>
      <c r="E123" s="169"/>
      <c r="F123" s="169"/>
      <c r="G123" s="169"/>
      <c r="H123" s="169"/>
      <c r="I123" s="169"/>
      <c r="J123" s="169"/>
      <c r="K123" s="169"/>
      <c r="L123" s="169"/>
      <c r="M123" s="169"/>
      <c r="N123" s="169"/>
      <c r="O123" s="169"/>
      <c r="P123" s="169"/>
      <c r="Q123" s="169"/>
      <c r="R123" s="169"/>
      <c r="S123" s="169"/>
      <c r="T123" s="169"/>
      <c r="U123" s="169"/>
    </row>
    <row r="124" spans="1:22" ht="53.25" customHeight="1">
      <c r="A124" s="329" t="s">
        <v>131</v>
      </c>
      <c r="B124" s="329"/>
      <c r="C124" s="329"/>
      <c r="D124" s="329"/>
      <c r="E124" s="329"/>
      <c r="F124" s="329"/>
      <c r="G124" s="329"/>
      <c r="H124" s="329"/>
      <c r="I124" s="174" t="s">
        <v>195</v>
      </c>
      <c r="K124" s="169"/>
      <c r="L124" s="169"/>
      <c r="M124" s="169"/>
      <c r="N124" s="169"/>
      <c r="O124" s="169"/>
      <c r="P124" s="169"/>
      <c r="Q124" s="169"/>
      <c r="R124" s="169"/>
      <c r="S124" s="169"/>
      <c r="T124" s="169"/>
      <c r="U124" s="169"/>
    </row>
    <row r="125" spans="1:22" ht="39.950000000000003" customHeight="1" thickBot="1">
      <c r="B125" s="327" t="s">
        <v>130</v>
      </c>
      <c r="C125" s="327"/>
      <c r="D125" s="327"/>
      <c r="E125" s="327"/>
      <c r="F125" s="328"/>
      <c r="G125" s="326" t="s">
        <v>129</v>
      </c>
      <c r="H125" s="326"/>
      <c r="I125" s="326"/>
      <c r="J125" s="326"/>
      <c r="K125" s="326"/>
      <c r="L125" s="326"/>
      <c r="M125" s="326"/>
      <c r="N125" s="326"/>
      <c r="O125" s="326"/>
      <c r="P125" s="326"/>
      <c r="Q125" s="326"/>
      <c r="R125" s="326"/>
      <c r="S125" s="326"/>
      <c r="T125" s="326"/>
      <c r="U125" s="326"/>
      <c r="V125" s="326"/>
    </row>
    <row r="126" spans="1:22" ht="38.1" customHeight="1" thickTop="1">
      <c r="B126" s="227" t="s">
        <v>45</v>
      </c>
      <c r="C126" s="300"/>
      <c r="D126" s="227" t="s">
        <v>101</v>
      </c>
      <c r="E126" s="300" t="s">
        <v>105</v>
      </c>
      <c r="F126" s="300"/>
      <c r="G126" s="260" t="s">
        <v>125</v>
      </c>
      <c r="H126" s="260"/>
      <c r="I126" s="260"/>
      <c r="J126" s="260"/>
      <c r="K126" s="260"/>
      <c r="L126" s="260"/>
      <c r="M126" s="260"/>
      <c r="N126" s="260"/>
      <c r="O126" s="260"/>
      <c r="P126" s="260"/>
      <c r="Q126" s="260"/>
      <c r="R126" s="260"/>
      <c r="S126" s="260"/>
      <c r="T126" s="260"/>
      <c r="U126" s="260"/>
      <c r="V126" s="260"/>
    </row>
    <row r="127" spans="1:22" ht="38.1" customHeight="1">
      <c r="B127" s="300"/>
      <c r="C127" s="300"/>
      <c r="D127" s="227"/>
      <c r="E127" s="300" t="s">
        <v>111</v>
      </c>
      <c r="F127" s="300"/>
      <c r="G127" s="221" t="s">
        <v>124</v>
      </c>
      <c r="H127" s="221"/>
      <c r="I127" s="221"/>
      <c r="J127" s="221"/>
      <c r="K127" s="221"/>
      <c r="L127" s="221"/>
      <c r="M127" s="221"/>
      <c r="N127" s="221"/>
      <c r="O127" s="221"/>
      <c r="P127" s="221"/>
      <c r="Q127" s="221"/>
      <c r="R127" s="221"/>
      <c r="S127" s="221"/>
      <c r="T127" s="221"/>
      <c r="U127" s="221"/>
      <c r="V127" s="221"/>
    </row>
    <row r="128" spans="1:22" ht="38.1" customHeight="1">
      <c r="B128" s="300"/>
      <c r="C128" s="300"/>
      <c r="D128" s="227" t="s">
        <v>102</v>
      </c>
      <c r="E128" s="300" t="s">
        <v>106</v>
      </c>
      <c r="F128" s="300"/>
      <c r="G128" s="221" t="s">
        <v>117</v>
      </c>
      <c r="H128" s="221"/>
      <c r="I128" s="221"/>
      <c r="J128" s="221"/>
      <c r="K128" s="221"/>
      <c r="L128" s="221"/>
      <c r="M128" s="221"/>
      <c r="N128" s="221"/>
      <c r="O128" s="221"/>
      <c r="P128" s="221"/>
      <c r="Q128" s="221"/>
      <c r="R128" s="221"/>
      <c r="S128" s="221"/>
      <c r="T128" s="221"/>
      <c r="U128" s="221"/>
      <c r="V128" s="221"/>
    </row>
    <row r="129" spans="2:22" ht="38.1" customHeight="1">
      <c r="B129" s="300"/>
      <c r="C129" s="300"/>
      <c r="D129" s="300"/>
      <c r="E129" s="300" t="s">
        <v>112</v>
      </c>
      <c r="F129" s="300"/>
      <c r="G129" s="221" t="s">
        <v>118</v>
      </c>
      <c r="H129" s="221"/>
      <c r="I129" s="221"/>
      <c r="J129" s="221"/>
      <c r="K129" s="221"/>
      <c r="L129" s="221"/>
      <c r="M129" s="221"/>
      <c r="N129" s="221"/>
      <c r="O129" s="221"/>
      <c r="P129" s="221"/>
      <c r="Q129" s="221"/>
      <c r="R129" s="221"/>
      <c r="S129" s="221"/>
      <c r="T129" s="221"/>
      <c r="U129" s="221"/>
      <c r="V129" s="221"/>
    </row>
    <row r="130" spans="2:22" ht="38.1" customHeight="1">
      <c r="B130" s="300" t="s">
        <v>103</v>
      </c>
      <c r="C130" s="300"/>
      <c r="D130" s="227" t="s">
        <v>101</v>
      </c>
      <c r="E130" s="300" t="s">
        <v>107</v>
      </c>
      <c r="F130" s="300"/>
      <c r="G130" s="330" t="s">
        <v>123</v>
      </c>
      <c r="H130" s="330"/>
      <c r="I130" s="330"/>
      <c r="J130" s="330"/>
      <c r="K130" s="330"/>
      <c r="L130" s="330"/>
      <c r="M130" s="330"/>
      <c r="N130" s="330"/>
      <c r="O130" s="330"/>
      <c r="P130" s="330"/>
      <c r="Q130" s="330"/>
      <c r="R130" s="330"/>
      <c r="S130" s="330"/>
      <c r="T130" s="330"/>
      <c r="U130" s="330"/>
      <c r="V130" s="330"/>
    </row>
    <row r="131" spans="2:22" ht="38.1" customHeight="1">
      <c r="B131" s="300"/>
      <c r="C131" s="300"/>
      <c r="D131" s="227"/>
      <c r="E131" s="300" t="s">
        <v>113</v>
      </c>
      <c r="F131" s="300"/>
      <c r="G131" s="221" t="s">
        <v>127</v>
      </c>
      <c r="H131" s="221"/>
      <c r="I131" s="221"/>
      <c r="J131" s="221"/>
      <c r="K131" s="221"/>
      <c r="L131" s="221"/>
      <c r="M131" s="221"/>
      <c r="N131" s="221"/>
      <c r="O131" s="221"/>
      <c r="P131" s="221"/>
      <c r="Q131" s="221"/>
      <c r="R131" s="221"/>
      <c r="S131" s="221"/>
      <c r="T131" s="221"/>
      <c r="U131" s="221"/>
      <c r="V131" s="221"/>
    </row>
    <row r="132" spans="2:22" ht="38.1" customHeight="1">
      <c r="B132" s="300"/>
      <c r="C132" s="300"/>
      <c r="D132" s="227" t="s">
        <v>102</v>
      </c>
      <c r="E132" s="300" t="s">
        <v>108</v>
      </c>
      <c r="F132" s="300"/>
      <c r="G132" s="221" t="s">
        <v>119</v>
      </c>
      <c r="H132" s="221"/>
      <c r="I132" s="221"/>
      <c r="J132" s="221"/>
      <c r="K132" s="221"/>
      <c r="L132" s="221"/>
      <c r="M132" s="221"/>
      <c r="N132" s="221"/>
      <c r="O132" s="221"/>
      <c r="P132" s="221"/>
      <c r="Q132" s="221"/>
      <c r="R132" s="221"/>
      <c r="S132" s="221"/>
      <c r="T132" s="221"/>
      <c r="U132" s="221"/>
      <c r="V132" s="221"/>
    </row>
    <row r="133" spans="2:22" ht="38.1" customHeight="1">
      <c r="B133" s="300"/>
      <c r="C133" s="300"/>
      <c r="D133" s="300"/>
      <c r="E133" s="300" t="s">
        <v>114</v>
      </c>
      <c r="F133" s="300"/>
      <c r="G133" s="221" t="s">
        <v>120</v>
      </c>
      <c r="H133" s="221"/>
      <c r="I133" s="221"/>
      <c r="J133" s="221"/>
      <c r="K133" s="221"/>
      <c r="L133" s="221"/>
      <c r="M133" s="221"/>
      <c r="N133" s="221"/>
      <c r="O133" s="221"/>
      <c r="P133" s="221"/>
      <c r="Q133" s="221"/>
      <c r="R133" s="221"/>
      <c r="S133" s="221"/>
      <c r="T133" s="221"/>
      <c r="U133" s="221"/>
      <c r="V133" s="221"/>
    </row>
    <row r="134" spans="2:22" ht="38.1" customHeight="1">
      <c r="B134" s="300" t="s">
        <v>104</v>
      </c>
      <c r="C134" s="300"/>
      <c r="D134" s="227" t="s">
        <v>101</v>
      </c>
      <c r="E134" s="300" t="s">
        <v>109</v>
      </c>
      <c r="F134" s="300"/>
      <c r="G134" s="221" t="s">
        <v>126</v>
      </c>
      <c r="H134" s="221"/>
      <c r="I134" s="221"/>
      <c r="J134" s="221"/>
      <c r="K134" s="221"/>
      <c r="L134" s="221"/>
      <c r="M134" s="221"/>
      <c r="N134" s="221"/>
      <c r="O134" s="221"/>
      <c r="P134" s="221"/>
      <c r="Q134" s="221"/>
      <c r="R134" s="221"/>
      <c r="S134" s="221"/>
      <c r="T134" s="221"/>
      <c r="U134" s="221"/>
      <c r="V134" s="221"/>
    </row>
    <row r="135" spans="2:22" ht="38.1" customHeight="1">
      <c r="B135" s="300"/>
      <c r="C135" s="300"/>
      <c r="D135" s="227"/>
      <c r="E135" s="300" t="s">
        <v>115</v>
      </c>
      <c r="F135" s="300"/>
      <c r="G135" s="221" t="s">
        <v>128</v>
      </c>
      <c r="H135" s="221"/>
      <c r="I135" s="221"/>
      <c r="J135" s="221"/>
      <c r="K135" s="221"/>
      <c r="L135" s="221"/>
      <c r="M135" s="221"/>
      <c r="N135" s="221"/>
      <c r="O135" s="221"/>
      <c r="P135" s="221"/>
      <c r="Q135" s="221"/>
      <c r="R135" s="221"/>
      <c r="S135" s="221"/>
      <c r="T135" s="221"/>
      <c r="U135" s="221"/>
      <c r="V135" s="221"/>
    </row>
    <row r="136" spans="2:22" ht="38.1" customHeight="1">
      <c r="B136" s="300"/>
      <c r="C136" s="300"/>
      <c r="D136" s="227" t="s">
        <v>102</v>
      </c>
      <c r="E136" s="300" t="s">
        <v>110</v>
      </c>
      <c r="F136" s="300"/>
      <c r="G136" s="221" t="s">
        <v>121</v>
      </c>
      <c r="H136" s="221"/>
      <c r="I136" s="221"/>
      <c r="J136" s="221"/>
      <c r="K136" s="221"/>
      <c r="L136" s="221"/>
      <c r="M136" s="221"/>
      <c r="N136" s="221"/>
      <c r="O136" s="221"/>
      <c r="P136" s="221"/>
      <c r="Q136" s="221"/>
      <c r="R136" s="221"/>
      <c r="S136" s="221"/>
      <c r="T136" s="221"/>
      <c r="U136" s="221"/>
      <c r="V136" s="221"/>
    </row>
    <row r="137" spans="2:22" ht="38.1" customHeight="1">
      <c r="B137" s="300"/>
      <c r="C137" s="300"/>
      <c r="D137" s="300"/>
      <c r="E137" s="300" t="s">
        <v>116</v>
      </c>
      <c r="F137" s="300"/>
      <c r="G137" s="221" t="s">
        <v>122</v>
      </c>
      <c r="H137" s="221"/>
      <c r="I137" s="221"/>
      <c r="J137" s="221"/>
      <c r="K137" s="221"/>
      <c r="L137" s="221"/>
      <c r="M137" s="221"/>
      <c r="N137" s="221"/>
      <c r="O137" s="221"/>
      <c r="P137" s="221"/>
      <c r="Q137" s="221"/>
      <c r="R137" s="221"/>
      <c r="S137" s="221"/>
      <c r="T137" s="221"/>
      <c r="U137" s="221"/>
      <c r="V137" s="221"/>
    </row>
    <row r="138" spans="2:22" ht="24.75" customHeight="1">
      <c r="B138" s="168"/>
      <c r="C138" s="169"/>
      <c r="D138" s="169"/>
      <c r="E138" s="169"/>
      <c r="F138" s="169"/>
      <c r="G138" s="169"/>
      <c r="H138" s="169"/>
      <c r="I138" s="169"/>
      <c r="J138" s="169"/>
      <c r="K138" s="169"/>
      <c r="L138" s="169"/>
      <c r="M138" s="169"/>
      <c r="N138" s="169"/>
      <c r="O138" s="169"/>
      <c r="P138" s="169"/>
      <c r="Q138" s="169"/>
      <c r="R138" s="169"/>
      <c r="S138" s="169"/>
      <c r="T138" s="169"/>
      <c r="U138" s="169"/>
    </row>
    <row r="139" spans="2:22" ht="35.1" customHeight="1">
      <c r="B139" s="168"/>
      <c r="C139" s="169"/>
      <c r="D139" s="169"/>
      <c r="E139" s="169"/>
      <c r="F139" s="169"/>
      <c r="G139" s="169"/>
      <c r="H139" s="169"/>
      <c r="I139" s="169"/>
      <c r="J139" s="169"/>
      <c r="K139" s="169"/>
      <c r="L139" s="169"/>
      <c r="M139" s="169"/>
      <c r="N139" s="169"/>
      <c r="O139" s="169"/>
      <c r="P139" s="169"/>
      <c r="Q139" s="169"/>
      <c r="R139" s="169"/>
      <c r="S139" s="169"/>
      <c r="T139" s="169"/>
      <c r="U139" s="169"/>
    </row>
    <row r="140" spans="2:22" ht="35.1" customHeight="1">
      <c r="B140" s="167"/>
      <c r="C140" s="159"/>
    </row>
    <row r="141" spans="2:22" ht="35.1" customHeight="1"/>
    <row r="142" spans="2:22" ht="35.1" customHeight="1"/>
    <row r="143" spans="2:22" ht="35.1" customHeight="1"/>
    <row r="144" spans="2:22" ht="35.1" customHeight="1"/>
    <row r="145" ht="35.1" customHeight="1"/>
    <row r="146" ht="35.1" customHeight="1"/>
    <row r="147" ht="35.1" customHeight="1"/>
  </sheetData>
  <mergeCells count="127">
    <mergeCell ref="C103:U104"/>
    <mergeCell ref="G125:V125"/>
    <mergeCell ref="B125:F125"/>
    <mergeCell ref="A124:H124"/>
    <mergeCell ref="A37:V37"/>
    <mergeCell ref="G127:V127"/>
    <mergeCell ref="G126:V126"/>
    <mergeCell ref="G137:V137"/>
    <mergeCell ref="G136:V136"/>
    <mergeCell ref="G135:V135"/>
    <mergeCell ref="G134:V134"/>
    <mergeCell ref="G133:V133"/>
    <mergeCell ref="G132:V132"/>
    <mergeCell ref="G131:V131"/>
    <mergeCell ref="G130:V130"/>
    <mergeCell ref="G129:V129"/>
    <mergeCell ref="G128:V128"/>
    <mergeCell ref="E136:F136"/>
    <mergeCell ref="E137:F137"/>
    <mergeCell ref="B134:C137"/>
    <mergeCell ref="B130:C133"/>
    <mergeCell ref="B126:C129"/>
    <mergeCell ref="E131:F131"/>
    <mergeCell ref="E132:F132"/>
    <mergeCell ref="E133:F133"/>
    <mergeCell ref="E134:F134"/>
    <mergeCell ref="E135:F135"/>
    <mergeCell ref="E126:F126"/>
    <mergeCell ref="E127:F127"/>
    <mergeCell ref="E128:F128"/>
    <mergeCell ref="E129:F129"/>
    <mergeCell ref="E130:F130"/>
    <mergeCell ref="D126:D127"/>
    <mergeCell ref="D128:D129"/>
    <mergeCell ref="D136:D137"/>
    <mergeCell ref="D134:D135"/>
    <mergeCell ref="D132:D133"/>
    <mergeCell ref="D130:D131"/>
    <mergeCell ref="D39:K39"/>
    <mergeCell ref="B41:E41"/>
    <mergeCell ref="F41:K41"/>
    <mergeCell ref="B43:B45"/>
    <mergeCell ref="C43:C45"/>
    <mergeCell ref="D43:D45"/>
    <mergeCell ref="E43:E45"/>
    <mergeCell ref="B50:C50"/>
    <mergeCell ref="B52:E52"/>
    <mergeCell ref="F52:V52"/>
    <mergeCell ref="B54:B56"/>
    <mergeCell ref="C54:C56"/>
    <mergeCell ref="D54:D56"/>
    <mergeCell ref="E54:E56"/>
    <mergeCell ref="B61:C61"/>
    <mergeCell ref="F61:I61"/>
    <mergeCell ref="J61:K61"/>
    <mergeCell ref="L61:M61"/>
    <mergeCell ref="B78:B79"/>
    <mergeCell ref="C78:U79"/>
    <mergeCell ref="C77:U77"/>
    <mergeCell ref="A74:V74"/>
    <mergeCell ref="C76:U76"/>
    <mergeCell ref="U64:V64"/>
    <mergeCell ref="B65:C65"/>
    <mergeCell ref="E65:F65"/>
    <mergeCell ref="J65:J66"/>
    <mergeCell ref="K65:K66"/>
    <mergeCell ref="Q65:Q67"/>
    <mergeCell ref="R65:R67"/>
    <mergeCell ref="S65:S67"/>
    <mergeCell ref="T65:T67"/>
    <mergeCell ref="Q64:R64"/>
    <mergeCell ref="U65:U67"/>
    <mergeCell ref="V65:V67"/>
    <mergeCell ref="H67:H68"/>
    <mergeCell ref="K67:K68"/>
    <mergeCell ref="E68:G69"/>
    <mergeCell ref="N68:P69"/>
    <mergeCell ref="Q68:Q69"/>
    <mergeCell ref="R68:R69"/>
    <mergeCell ref="S68:S69"/>
    <mergeCell ref="A2:V2"/>
    <mergeCell ref="B5:U5"/>
    <mergeCell ref="B9:U12"/>
    <mergeCell ref="B13:U15"/>
    <mergeCell ref="B31:U32"/>
    <mergeCell ref="B6:U8"/>
    <mergeCell ref="V70:V71"/>
    <mergeCell ref="U68:U69"/>
    <mergeCell ref="V68:V69"/>
    <mergeCell ref="H69:H70"/>
    <mergeCell ref="K69:K70"/>
    <mergeCell ref="N70:P71"/>
    <mergeCell ref="B18:G21"/>
    <mergeCell ref="B16:G17"/>
    <mergeCell ref="Q70:Q71"/>
    <mergeCell ref="R70:R71"/>
    <mergeCell ref="S70:S71"/>
    <mergeCell ref="T70:T71"/>
    <mergeCell ref="U70:U71"/>
    <mergeCell ref="B33:U35"/>
    <mergeCell ref="T68:T69"/>
    <mergeCell ref="B63:E63"/>
    <mergeCell ref="S64:T64"/>
    <mergeCell ref="B83:B85"/>
    <mergeCell ref="B86:B88"/>
    <mergeCell ref="C86:U88"/>
    <mergeCell ref="C83:U85"/>
    <mergeCell ref="C80:U82"/>
    <mergeCell ref="B118:B122"/>
    <mergeCell ref="C106:U106"/>
    <mergeCell ref="B106:B117"/>
    <mergeCell ref="C107:U109"/>
    <mergeCell ref="C105:U105"/>
    <mergeCell ref="B92:B102"/>
    <mergeCell ref="C96:U102"/>
    <mergeCell ref="C92:U95"/>
    <mergeCell ref="B89:B90"/>
    <mergeCell ref="C91:U91"/>
    <mergeCell ref="C89:U90"/>
    <mergeCell ref="B80:B82"/>
    <mergeCell ref="D120:E121"/>
    <mergeCell ref="F120:G120"/>
    <mergeCell ref="F121:G121"/>
    <mergeCell ref="H120:U120"/>
    <mergeCell ref="H121:U121"/>
    <mergeCell ref="C118:O118"/>
    <mergeCell ref="B103:B104"/>
  </mergeCells>
  <phoneticPr fontId="4"/>
  <printOptions horizontalCentered="1"/>
  <pageMargins left="0.31496062992125984" right="0.31496062992125984" top="0.35433070866141736" bottom="0.27559055118110237" header="0.31496062992125984" footer="0.31496062992125984"/>
  <pageSetup paperSize="9" scale="43" orientation="landscape" r:id="rId1"/>
  <rowBreaks count="3" manualBreakCount="3">
    <brk id="36" max="22" man="1"/>
    <brk id="73" max="22" man="1"/>
    <brk id="104" max="22"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12</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21</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20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 t="shared" ref="R21:T21" si="14">TRUNC(R18*IF($C$19+$C$21=0,0,SUM($C$21/($C$19+$C$21))))</f>
        <v>0</v>
      </c>
      <c r="S21" s="59">
        <f t="shared" si="14"/>
        <v>0</v>
      </c>
      <c r="T21" s="59">
        <f t="shared" si="14"/>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5">TRUNC(H18*$D22)</f>
        <v>0</v>
      </c>
      <c r="I22" s="61">
        <f t="shared" si="15"/>
        <v>0</v>
      </c>
      <c r="J22" s="61">
        <f t="shared" si="15"/>
        <v>0</v>
      </c>
      <c r="K22" s="61">
        <f t="shared" si="15"/>
        <v>0</v>
      </c>
      <c r="L22" s="61">
        <f t="shared" si="15"/>
        <v>0</v>
      </c>
      <c r="M22" s="61">
        <f t="shared" si="15"/>
        <v>0</v>
      </c>
      <c r="N22" s="61">
        <f t="shared" si="15"/>
        <v>0</v>
      </c>
      <c r="O22" s="61">
        <f t="shared" si="15"/>
        <v>0</v>
      </c>
      <c r="P22" s="61">
        <f t="shared" si="15"/>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52</v>
      </c>
      <c r="L34" s="42"/>
      <c r="M34" s="43"/>
      <c r="N34" s="44"/>
      <c r="O34" s="44"/>
      <c r="P34" s="43" t="s">
        <v>83</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1</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21</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20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 t="shared" ref="R21:T21" si="14">TRUNC(R18*IF($C$19+$C$21=0,0,SUM($C$21/($C$19+$C$21))))</f>
        <v>0</v>
      </c>
      <c r="S21" s="59">
        <f t="shared" si="14"/>
        <v>0</v>
      </c>
      <c r="T21" s="59">
        <f t="shared" si="14"/>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5">TRUNC(H18*$D22)</f>
        <v>0</v>
      </c>
      <c r="I22" s="61">
        <f t="shared" si="15"/>
        <v>0</v>
      </c>
      <c r="J22" s="61">
        <f t="shared" si="15"/>
        <v>0</v>
      </c>
      <c r="K22" s="61">
        <f t="shared" si="15"/>
        <v>0</v>
      </c>
      <c r="L22" s="61">
        <f t="shared" si="15"/>
        <v>0</v>
      </c>
      <c r="M22" s="61">
        <f t="shared" si="15"/>
        <v>0</v>
      </c>
      <c r="N22" s="61">
        <f t="shared" si="15"/>
        <v>0</v>
      </c>
      <c r="O22" s="61">
        <f t="shared" si="15"/>
        <v>0</v>
      </c>
      <c r="P22" s="61">
        <f t="shared" si="15"/>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52</v>
      </c>
      <c r="L34" s="42"/>
      <c r="M34" s="43"/>
      <c r="N34" s="44"/>
      <c r="O34" s="44"/>
      <c r="P34" s="43" t="s">
        <v>83</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2</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21</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20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 t="shared" ref="R21:T21" si="14">TRUNC(R18*IF($C$19+$C$21=0,0,SUM($C$21/($C$19+$C$21))))</f>
        <v>0</v>
      </c>
      <c r="S21" s="59">
        <f t="shared" si="14"/>
        <v>0</v>
      </c>
      <c r="T21" s="59">
        <f t="shared" si="14"/>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5">TRUNC(H18*$D22)</f>
        <v>0</v>
      </c>
      <c r="I22" s="61">
        <f t="shared" si="15"/>
        <v>0</v>
      </c>
      <c r="J22" s="61">
        <f t="shared" si="15"/>
        <v>0</v>
      </c>
      <c r="K22" s="61">
        <f t="shared" si="15"/>
        <v>0</v>
      </c>
      <c r="L22" s="61">
        <f t="shared" si="15"/>
        <v>0</v>
      </c>
      <c r="M22" s="61">
        <f t="shared" si="15"/>
        <v>0</v>
      </c>
      <c r="N22" s="61">
        <f t="shared" si="15"/>
        <v>0</v>
      </c>
      <c r="O22" s="61">
        <f t="shared" si="15"/>
        <v>0</v>
      </c>
      <c r="P22" s="61">
        <f t="shared" si="15"/>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52</v>
      </c>
      <c r="L34" s="42"/>
      <c r="M34" s="43"/>
      <c r="N34" s="44"/>
      <c r="O34" s="44"/>
      <c r="P34" s="43" t="s">
        <v>83</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3</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179</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180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TRUNC(R18*IF($C$19+$C$21=0,0,SUM($C$21/($C$19+$C$21))))</f>
        <v>0</v>
      </c>
      <c r="S21" s="59">
        <f>TRUNC(S18*IF($C$19+$C$21=0,0,SUM($C$21/($C$19+$C$21))))</f>
        <v>0</v>
      </c>
      <c r="T21" s="59">
        <f>TRUNC(T18*IF($C$19+$C$21=0,0,SUM($C$21/($C$19+$C$21))))</f>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4">TRUNC(H18*$D22)</f>
        <v>0</v>
      </c>
      <c r="I22" s="61">
        <f t="shared" si="14"/>
        <v>0</v>
      </c>
      <c r="J22" s="61">
        <f t="shared" si="14"/>
        <v>0</v>
      </c>
      <c r="K22" s="61">
        <f t="shared" si="14"/>
        <v>0</v>
      </c>
      <c r="L22" s="61">
        <f t="shared" si="14"/>
        <v>0</v>
      </c>
      <c r="M22" s="61">
        <f t="shared" si="14"/>
        <v>0</v>
      </c>
      <c r="N22" s="61">
        <f t="shared" si="14"/>
        <v>0</v>
      </c>
      <c r="O22" s="61">
        <f t="shared" si="14"/>
        <v>0</v>
      </c>
      <c r="P22" s="61">
        <f t="shared" si="14"/>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181</v>
      </c>
      <c r="L34" s="42"/>
      <c r="M34" s="43"/>
      <c r="N34" s="44"/>
      <c r="O34" s="44"/>
      <c r="P34" s="43" t="s">
        <v>182</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Normal="100" zoomScaleSheetLayoutView="100" workbookViewId="0">
      <selection activeCell="T30" sqref="T30:T31"/>
    </sheetView>
  </sheetViews>
  <sheetFormatPr defaultRowHeight="14.25"/>
  <cols>
    <col min="1" max="1" width="13.5" style="78" customWidth="1"/>
    <col min="2" max="2" width="7.875" style="78" customWidth="1"/>
    <col min="3" max="3" width="2.875" style="78" customWidth="1"/>
    <col min="4" max="5" width="8.25" style="78" customWidth="1"/>
    <col min="6" max="6" width="2.875" style="78" customWidth="1"/>
    <col min="7" max="7" width="7.875" style="90" customWidth="1"/>
    <col min="8" max="8" width="2.875" style="78" customWidth="1"/>
    <col min="9" max="9" width="12.25" style="78" customWidth="1"/>
    <col min="10" max="10" width="5.375" style="78" customWidth="1"/>
    <col min="11" max="11" width="7.875" style="90" customWidth="1"/>
    <col min="12" max="12" width="2.875" style="78" customWidth="1"/>
    <col min="13" max="13" width="12.25" style="78" customWidth="1"/>
    <col min="14" max="14" width="5.375" style="78" customWidth="1"/>
    <col min="15" max="15" width="7.875" style="90" customWidth="1"/>
    <col min="16" max="16" width="2.875" style="78" customWidth="1"/>
    <col min="17" max="17" width="12.25" style="78" customWidth="1"/>
    <col min="18" max="18" width="5.375" style="78" customWidth="1"/>
    <col min="19" max="261" width="9" style="78"/>
    <col min="262" max="264" width="6.625" style="78" customWidth="1"/>
    <col min="265" max="265" width="6.5" style="78" bestFit="1" customWidth="1"/>
    <col min="266" max="267" width="6.625" style="78" customWidth="1"/>
    <col min="268" max="268" width="6.375" style="78" customWidth="1"/>
    <col min="269" max="270" width="6.625" style="78" customWidth="1"/>
    <col min="271" max="271" width="6.5" style="78" bestFit="1" customWidth="1"/>
    <col min="272" max="273" width="6.625" style="78" customWidth="1"/>
    <col min="274" max="274" width="6.5" style="78" bestFit="1" customWidth="1"/>
    <col min="275" max="517" width="9" style="78"/>
    <col min="518" max="520" width="6.625" style="78" customWidth="1"/>
    <col min="521" max="521" width="6.5" style="78" bestFit="1" customWidth="1"/>
    <col min="522" max="523" width="6.625" style="78" customWidth="1"/>
    <col min="524" max="524" width="6.375" style="78" customWidth="1"/>
    <col min="525" max="526" width="6.625" style="78" customWidth="1"/>
    <col min="527" max="527" width="6.5" style="78" bestFit="1" customWidth="1"/>
    <col min="528" max="529" width="6.625" style="78" customWidth="1"/>
    <col min="530" max="530" width="6.5" style="78" bestFit="1" customWidth="1"/>
    <col min="531" max="773" width="9" style="78"/>
    <col min="774" max="776" width="6.625" style="78" customWidth="1"/>
    <col min="777" max="777" width="6.5" style="78" bestFit="1" customWidth="1"/>
    <col min="778" max="779" width="6.625" style="78" customWidth="1"/>
    <col min="780" max="780" width="6.375" style="78" customWidth="1"/>
    <col min="781" max="782" width="6.625" style="78" customWidth="1"/>
    <col min="783" max="783" width="6.5" style="78" bestFit="1" customWidth="1"/>
    <col min="784" max="785" width="6.625" style="78" customWidth="1"/>
    <col min="786" max="786" width="6.5" style="78" bestFit="1" customWidth="1"/>
    <col min="787" max="1029" width="9" style="78"/>
    <col min="1030" max="1032" width="6.625" style="78" customWidth="1"/>
    <col min="1033" max="1033" width="6.5" style="78" bestFit="1" customWidth="1"/>
    <col min="1034" max="1035" width="6.625" style="78" customWidth="1"/>
    <col min="1036" max="1036" width="6.375" style="78" customWidth="1"/>
    <col min="1037" max="1038" width="6.625" style="78" customWidth="1"/>
    <col min="1039" max="1039" width="6.5" style="78" bestFit="1" customWidth="1"/>
    <col min="1040" max="1041" width="6.625" style="78" customWidth="1"/>
    <col min="1042" max="1042" width="6.5" style="78" bestFit="1" customWidth="1"/>
    <col min="1043" max="1285" width="9" style="78"/>
    <col min="1286" max="1288" width="6.625" style="78" customWidth="1"/>
    <col min="1289" max="1289" width="6.5" style="78" bestFit="1" customWidth="1"/>
    <col min="1290" max="1291" width="6.625" style="78" customWidth="1"/>
    <col min="1292" max="1292" width="6.375" style="78" customWidth="1"/>
    <col min="1293" max="1294" width="6.625" style="78" customWidth="1"/>
    <col min="1295" max="1295" width="6.5" style="78" bestFit="1" customWidth="1"/>
    <col min="1296" max="1297" width="6.625" style="78" customWidth="1"/>
    <col min="1298" max="1298" width="6.5" style="78" bestFit="1" customWidth="1"/>
    <col min="1299" max="1541" width="9" style="78"/>
    <col min="1542" max="1544" width="6.625" style="78" customWidth="1"/>
    <col min="1545" max="1545" width="6.5" style="78" bestFit="1" customWidth="1"/>
    <col min="1546" max="1547" width="6.625" style="78" customWidth="1"/>
    <col min="1548" max="1548" width="6.375" style="78" customWidth="1"/>
    <col min="1549" max="1550" width="6.625" style="78" customWidth="1"/>
    <col min="1551" max="1551" width="6.5" style="78" bestFit="1" customWidth="1"/>
    <col min="1552" max="1553" width="6.625" style="78" customWidth="1"/>
    <col min="1554" max="1554" width="6.5" style="78" bestFit="1" customWidth="1"/>
    <col min="1555" max="1797" width="9" style="78"/>
    <col min="1798" max="1800" width="6.625" style="78" customWidth="1"/>
    <col min="1801" max="1801" width="6.5" style="78" bestFit="1" customWidth="1"/>
    <col min="1802" max="1803" width="6.625" style="78" customWidth="1"/>
    <col min="1804" max="1804" width="6.375" style="78" customWidth="1"/>
    <col min="1805" max="1806" width="6.625" style="78" customWidth="1"/>
    <col min="1807" max="1807" width="6.5" style="78" bestFit="1" customWidth="1"/>
    <col min="1808" max="1809" width="6.625" style="78" customWidth="1"/>
    <col min="1810" max="1810" width="6.5" style="78" bestFit="1" customWidth="1"/>
    <col min="1811" max="2053" width="9" style="78"/>
    <col min="2054" max="2056" width="6.625" style="78" customWidth="1"/>
    <col min="2057" max="2057" width="6.5" style="78" bestFit="1" customWidth="1"/>
    <col min="2058" max="2059" width="6.625" style="78" customWidth="1"/>
    <col min="2060" max="2060" width="6.375" style="78" customWidth="1"/>
    <col min="2061" max="2062" width="6.625" style="78" customWidth="1"/>
    <col min="2063" max="2063" width="6.5" style="78" bestFit="1" customWidth="1"/>
    <col min="2064" max="2065" width="6.625" style="78" customWidth="1"/>
    <col min="2066" max="2066" width="6.5" style="78" bestFit="1" customWidth="1"/>
    <col min="2067" max="2309" width="9" style="78"/>
    <col min="2310" max="2312" width="6.625" style="78" customWidth="1"/>
    <col min="2313" max="2313" width="6.5" style="78" bestFit="1" customWidth="1"/>
    <col min="2314" max="2315" width="6.625" style="78" customWidth="1"/>
    <col min="2316" max="2316" width="6.375" style="78" customWidth="1"/>
    <col min="2317" max="2318" width="6.625" style="78" customWidth="1"/>
    <col min="2319" max="2319" width="6.5" style="78" bestFit="1" customWidth="1"/>
    <col min="2320" max="2321" width="6.625" style="78" customWidth="1"/>
    <col min="2322" max="2322" width="6.5" style="78" bestFit="1" customWidth="1"/>
    <col min="2323" max="2565" width="9" style="78"/>
    <col min="2566" max="2568" width="6.625" style="78" customWidth="1"/>
    <col min="2569" max="2569" width="6.5" style="78" bestFit="1" customWidth="1"/>
    <col min="2570" max="2571" width="6.625" style="78" customWidth="1"/>
    <col min="2572" max="2572" width="6.375" style="78" customWidth="1"/>
    <col min="2573" max="2574" width="6.625" style="78" customWidth="1"/>
    <col min="2575" max="2575" width="6.5" style="78" bestFit="1" customWidth="1"/>
    <col min="2576" max="2577" width="6.625" style="78" customWidth="1"/>
    <col min="2578" max="2578" width="6.5" style="78" bestFit="1" customWidth="1"/>
    <col min="2579" max="2821" width="9" style="78"/>
    <col min="2822" max="2824" width="6.625" style="78" customWidth="1"/>
    <col min="2825" max="2825" width="6.5" style="78" bestFit="1" customWidth="1"/>
    <col min="2826" max="2827" width="6.625" style="78" customWidth="1"/>
    <col min="2828" max="2828" width="6.375" style="78" customWidth="1"/>
    <col min="2829" max="2830" width="6.625" style="78" customWidth="1"/>
    <col min="2831" max="2831" width="6.5" style="78" bestFit="1" customWidth="1"/>
    <col min="2832" max="2833" width="6.625" style="78" customWidth="1"/>
    <col min="2834" max="2834" width="6.5" style="78" bestFit="1" customWidth="1"/>
    <col min="2835" max="3077" width="9" style="78"/>
    <col min="3078" max="3080" width="6.625" style="78" customWidth="1"/>
    <col min="3081" max="3081" width="6.5" style="78" bestFit="1" customWidth="1"/>
    <col min="3082" max="3083" width="6.625" style="78" customWidth="1"/>
    <col min="3084" max="3084" width="6.375" style="78" customWidth="1"/>
    <col min="3085" max="3086" width="6.625" style="78" customWidth="1"/>
    <col min="3087" max="3087" width="6.5" style="78" bestFit="1" customWidth="1"/>
    <col min="3088" max="3089" width="6.625" style="78" customWidth="1"/>
    <col min="3090" max="3090" width="6.5" style="78" bestFit="1" customWidth="1"/>
    <col min="3091" max="3333" width="9" style="78"/>
    <col min="3334" max="3336" width="6.625" style="78" customWidth="1"/>
    <col min="3337" max="3337" width="6.5" style="78" bestFit="1" customWidth="1"/>
    <col min="3338" max="3339" width="6.625" style="78" customWidth="1"/>
    <col min="3340" max="3340" width="6.375" style="78" customWidth="1"/>
    <col min="3341" max="3342" width="6.625" style="78" customWidth="1"/>
    <col min="3343" max="3343" width="6.5" style="78" bestFit="1" customWidth="1"/>
    <col min="3344" max="3345" width="6.625" style="78" customWidth="1"/>
    <col min="3346" max="3346" width="6.5" style="78" bestFit="1" customWidth="1"/>
    <col min="3347" max="3589" width="9" style="78"/>
    <col min="3590" max="3592" width="6.625" style="78" customWidth="1"/>
    <col min="3593" max="3593" width="6.5" style="78" bestFit="1" customWidth="1"/>
    <col min="3594" max="3595" width="6.625" style="78" customWidth="1"/>
    <col min="3596" max="3596" width="6.375" style="78" customWidth="1"/>
    <col min="3597" max="3598" width="6.625" style="78" customWidth="1"/>
    <col min="3599" max="3599" width="6.5" style="78" bestFit="1" customWidth="1"/>
    <col min="3600" max="3601" width="6.625" style="78" customWidth="1"/>
    <col min="3602" max="3602" width="6.5" style="78" bestFit="1" customWidth="1"/>
    <col min="3603" max="3845" width="9" style="78"/>
    <col min="3846" max="3848" width="6.625" style="78" customWidth="1"/>
    <col min="3849" max="3849" width="6.5" style="78" bestFit="1" customWidth="1"/>
    <col min="3850" max="3851" width="6.625" style="78" customWidth="1"/>
    <col min="3852" max="3852" width="6.375" style="78" customWidth="1"/>
    <col min="3853" max="3854" width="6.625" style="78" customWidth="1"/>
    <col min="3855" max="3855" width="6.5" style="78" bestFit="1" customWidth="1"/>
    <col min="3856" max="3857" width="6.625" style="78" customWidth="1"/>
    <col min="3858" max="3858" width="6.5" style="78" bestFit="1" customWidth="1"/>
    <col min="3859" max="4101" width="9" style="78"/>
    <col min="4102" max="4104" width="6.625" style="78" customWidth="1"/>
    <col min="4105" max="4105" width="6.5" style="78" bestFit="1" customWidth="1"/>
    <col min="4106" max="4107" width="6.625" style="78" customWidth="1"/>
    <col min="4108" max="4108" width="6.375" style="78" customWidth="1"/>
    <col min="4109" max="4110" width="6.625" style="78" customWidth="1"/>
    <col min="4111" max="4111" width="6.5" style="78" bestFit="1" customWidth="1"/>
    <col min="4112" max="4113" width="6.625" style="78" customWidth="1"/>
    <col min="4114" max="4114" width="6.5" style="78" bestFit="1" customWidth="1"/>
    <col min="4115" max="4357" width="9" style="78"/>
    <col min="4358" max="4360" width="6.625" style="78" customWidth="1"/>
    <col min="4361" max="4361" width="6.5" style="78" bestFit="1" customWidth="1"/>
    <col min="4362" max="4363" width="6.625" style="78" customWidth="1"/>
    <col min="4364" max="4364" width="6.375" style="78" customWidth="1"/>
    <col min="4365" max="4366" width="6.625" style="78" customWidth="1"/>
    <col min="4367" max="4367" width="6.5" style="78" bestFit="1" customWidth="1"/>
    <col min="4368" max="4369" width="6.625" style="78" customWidth="1"/>
    <col min="4370" max="4370" width="6.5" style="78" bestFit="1" customWidth="1"/>
    <col min="4371" max="4613" width="9" style="78"/>
    <col min="4614" max="4616" width="6.625" style="78" customWidth="1"/>
    <col min="4617" max="4617" width="6.5" style="78" bestFit="1" customWidth="1"/>
    <col min="4618" max="4619" width="6.625" style="78" customWidth="1"/>
    <col min="4620" max="4620" width="6.375" style="78" customWidth="1"/>
    <col min="4621" max="4622" width="6.625" style="78" customWidth="1"/>
    <col min="4623" max="4623" width="6.5" style="78" bestFit="1" customWidth="1"/>
    <col min="4624" max="4625" width="6.625" style="78" customWidth="1"/>
    <col min="4626" max="4626" width="6.5" style="78" bestFit="1" customWidth="1"/>
    <col min="4627" max="4869" width="9" style="78"/>
    <col min="4870" max="4872" width="6.625" style="78" customWidth="1"/>
    <col min="4873" max="4873" width="6.5" style="78" bestFit="1" customWidth="1"/>
    <col min="4874" max="4875" width="6.625" style="78" customWidth="1"/>
    <col min="4876" max="4876" width="6.375" style="78" customWidth="1"/>
    <col min="4877" max="4878" width="6.625" style="78" customWidth="1"/>
    <col min="4879" max="4879" width="6.5" style="78" bestFit="1" customWidth="1"/>
    <col min="4880" max="4881" width="6.625" style="78" customWidth="1"/>
    <col min="4882" max="4882" width="6.5" style="78" bestFit="1" customWidth="1"/>
    <col min="4883" max="5125" width="9" style="78"/>
    <col min="5126" max="5128" width="6.625" style="78" customWidth="1"/>
    <col min="5129" max="5129" width="6.5" style="78" bestFit="1" customWidth="1"/>
    <col min="5130" max="5131" width="6.625" style="78" customWidth="1"/>
    <col min="5132" max="5132" width="6.375" style="78" customWidth="1"/>
    <col min="5133" max="5134" width="6.625" style="78" customWidth="1"/>
    <col min="5135" max="5135" width="6.5" style="78" bestFit="1" customWidth="1"/>
    <col min="5136" max="5137" width="6.625" style="78" customWidth="1"/>
    <col min="5138" max="5138" width="6.5" style="78" bestFit="1" customWidth="1"/>
    <col min="5139" max="5381" width="9" style="78"/>
    <col min="5382" max="5384" width="6.625" style="78" customWidth="1"/>
    <col min="5385" max="5385" width="6.5" style="78" bestFit="1" customWidth="1"/>
    <col min="5386" max="5387" width="6.625" style="78" customWidth="1"/>
    <col min="5388" max="5388" width="6.375" style="78" customWidth="1"/>
    <col min="5389" max="5390" width="6.625" style="78" customWidth="1"/>
    <col min="5391" max="5391" width="6.5" style="78" bestFit="1" customWidth="1"/>
    <col min="5392" max="5393" width="6.625" style="78" customWidth="1"/>
    <col min="5394" max="5394" width="6.5" style="78" bestFit="1" customWidth="1"/>
    <col min="5395" max="5637" width="9" style="78"/>
    <col min="5638" max="5640" width="6.625" style="78" customWidth="1"/>
    <col min="5641" max="5641" width="6.5" style="78" bestFit="1" customWidth="1"/>
    <col min="5642" max="5643" width="6.625" style="78" customWidth="1"/>
    <col min="5644" max="5644" width="6.375" style="78" customWidth="1"/>
    <col min="5645" max="5646" width="6.625" style="78" customWidth="1"/>
    <col min="5647" max="5647" width="6.5" style="78" bestFit="1" customWidth="1"/>
    <col min="5648" max="5649" width="6.625" style="78" customWidth="1"/>
    <col min="5650" max="5650" width="6.5" style="78" bestFit="1" customWidth="1"/>
    <col min="5651" max="5893" width="9" style="78"/>
    <col min="5894" max="5896" width="6.625" style="78" customWidth="1"/>
    <col min="5897" max="5897" width="6.5" style="78" bestFit="1" customWidth="1"/>
    <col min="5898" max="5899" width="6.625" style="78" customWidth="1"/>
    <col min="5900" max="5900" width="6.375" style="78" customWidth="1"/>
    <col min="5901" max="5902" width="6.625" style="78" customWidth="1"/>
    <col min="5903" max="5903" width="6.5" style="78" bestFit="1" customWidth="1"/>
    <col min="5904" max="5905" width="6.625" style="78" customWidth="1"/>
    <col min="5906" max="5906" width="6.5" style="78" bestFit="1" customWidth="1"/>
    <col min="5907" max="6149" width="9" style="78"/>
    <col min="6150" max="6152" width="6.625" style="78" customWidth="1"/>
    <col min="6153" max="6153" width="6.5" style="78" bestFit="1" customWidth="1"/>
    <col min="6154" max="6155" width="6.625" style="78" customWidth="1"/>
    <col min="6156" max="6156" width="6.375" style="78" customWidth="1"/>
    <col min="6157" max="6158" width="6.625" style="78" customWidth="1"/>
    <col min="6159" max="6159" width="6.5" style="78" bestFit="1" customWidth="1"/>
    <col min="6160" max="6161" width="6.625" style="78" customWidth="1"/>
    <col min="6162" max="6162" width="6.5" style="78" bestFit="1" customWidth="1"/>
    <col min="6163" max="6405" width="9" style="78"/>
    <col min="6406" max="6408" width="6.625" style="78" customWidth="1"/>
    <col min="6409" max="6409" width="6.5" style="78" bestFit="1" customWidth="1"/>
    <col min="6410" max="6411" width="6.625" style="78" customWidth="1"/>
    <col min="6412" max="6412" width="6.375" style="78" customWidth="1"/>
    <col min="6413" max="6414" width="6.625" style="78" customWidth="1"/>
    <col min="6415" max="6415" width="6.5" style="78" bestFit="1" customWidth="1"/>
    <col min="6416" max="6417" width="6.625" style="78" customWidth="1"/>
    <col min="6418" max="6418" width="6.5" style="78" bestFit="1" customWidth="1"/>
    <col min="6419" max="6661" width="9" style="78"/>
    <col min="6662" max="6664" width="6.625" style="78" customWidth="1"/>
    <col min="6665" max="6665" width="6.5" style="78" bestFit="1" customWidth="1"/>
    <col min="6666" max="6667" width="6.625" style="78" customWidth="1"/>
    <col min="6668" max="6668" width="6.375" style="78" customWidth="1"/>
    <col min="6669" max="6670" width="6.625" style="78" customWidth="1"/>
    <col min="6671" max="6671" width="6.5" style="78" bestFit="1" customWidth="1"/>
    <col min="6672" max="6673" width="6.625" style="78" customWidth="1"/>
    <col min="6674" max="6674" width="6.5" style="78" bestFit="1" customWidth="1"/>
    <col min="6675" max="6917" width="9" style="78"/>
    <col min="6918" max="6920" width="6.625" style="78" customWidth="1"/>
    <col min="6921" max="6921" width="6.5" style="78" bestFit="1" customWidth="1"/>
    <col min="6922" max="6923" width="6.625" style="78" customWidth="1"/>
    <col min="6924" max="6924" width="6.375" style="78" customWidth="1"/>
    <col min="6925" max="6926" width="6.625" style="78" customWidth="1"/>
    <col min="6927" max="6927" width="6.5" style="78" bestFit="1" customWidth="1"/>
    <col min="6928" max="6929" width="6.625" style="78" customWidth="1"/>
    <col min="6930" max="6930" width="6.5" style="78" bestFit="1" customWidth="1"/>
    <col min="6931" max="7173" width="9" style="78"/>
    <col min="7174" max="7176" width="6.625" style="78" customWidth="1"/>
    <col min="7177" max="7177" width="6.5" style="78" bestFit="1" customWidth="1"/>
    <col min="7178" max="7179" width="6.625" style="78" customWidth="1"/>
    <col min="7180" max="7180" width="6.375" style="78" customWidth="1"/>
    <col min="7181" max="7182" width="6.625" style="78" customWidth="1"/>
    <col min="7183" max="7183" width="6.5" style="78" bestFit="1" customWidth="1"/>
    <col min="7184" max="7185" width="6.625" style="78" customWidth="1"/>
    <col min="7186" max="7186" width="6.5" style="78" bestFit="1" customWidth="1"/>
    <col min="7187" max="7429" width="9" style="78"/>
    <col min="7430" max="7432" width="6.625" style="78" customWidth="1"/>
    <col min="7433" max="7433" width="6.5" style="78" bestFit="1" customWidth="1"/>
    <col min="7434" max="7435" width="6.625" style="78" customWidth="1"/>
    <col min="7436" max="7436" width="6.375" style="78" customWidth="1"/>
    <col min="7437" max="7438" width="6.625" style="78" customWidth="1"/>
    <col min="7439" max="7439" width="6.5" style="78" bestFit="1" customWidth="1"/>
    <col min="7440" max="7441" width="6.625" style="78" customWidth="1"/>
    <col min="7442" max="7442" width="6.5" style="78" bestFit="1" customWidth="1"/>
    <col min="7443" max="7685" width="9" style="78"/>
    <col min="7686" max="7688" width="6.625" style="78" customWidth="1"/>
    <col min="7689" max="7689" width="6.5" style="78" bestFit="1" customWidth="1"/>
    <col min="7690" max="7691" width="6.625" style="78" customWidth="1"/>
    <col min="7692" max="7692" width="6.375" style="78" customWidth="1"/>
    <col min="7693" max="7694" width="6.625" style="78" customWidth="1"/>
    <col min="7695" max="7695" width="6.5" style="78" bestFit="1" customWidth="1"/>
    <col min="7696" max="7697" width="6.625" style="78" customWidth="1"/>
    <col min="7698" max="7698" width="6.5" style="78" bestFit="1" customWidth="1"/>
    <col min="7699" max="7941" width="9" style="78"/>
    <col min="7942" max="7944" width="6.625" style="78" customWidth="1"/>
    <col min="7945" max="7945" width="6.5" style="78" bestFit="1" customWidth="1"/>
    <col min="7946" max="7947" width="6.625" style="78" customWidth="1"/>
    <col min="7948" max="7948" width="6.375" style="78" customWidth="1"/>
    <col min="7949" max="7950" width="6.625" style="78" customWidth="1"/>
    <col min="7951" max="7951" width="6.5" style="78" bestFit="1" customWidth="1"/>
    <col min="7952" max="7953" width="6.625" style="78" customWidth="1"/>
    <col min="7954" max="7954" width="6.5" style="78" bestFit="1" customWidth="1"/>
    <col min="7955" max="8197" width="9" style="78"/>
    <col min="8198" max="8200" width="6.625" style="78" customWidth="1"/>
    <col min="8201" max="8201" width="6.5" style="78" bestFit="1" customWidth="1"/>
    <col min="8202" max="8203" width="6.625" style="78" customWidth="1"/>
    <col min="8204" max="8204" width="6.375" style="78" customWidth="1"/>
    <col min="8205" max="8206" width="6.625" style="78" customWidth="1"/>
    <col min="8207" max="8207" width="6.5" style="78" bestFit="1" customWidth="1"/>
    <col min="8208" max="8209" width="6.625" style="78" customWidth="1"/>
    <col min="8210" max="8210" width="6.5" style="78" bestFit="1" customWidth="1"/>
    <col min="8211" max="8453" width="9" style="78"/>
    <col min="8454" max="8456" width="6.625" style="78" customWidth="1"/>
    <col min="8457" max="8457" width="6.5" style="78" bestFit="1" customWidth="1"/>
    <col min="8458" max="8459" width="6.625" style="78" customWidth="1"/>
    <col min="8460" max="8460" width="6.375" style="78" customWidth="1"/>
    <col min="8461" max="8462" width="6.625" style="78" customWidth="1"/>
    <col min="8463" max="8463" width="6.5" style="78" bestFit="1" customWidth="1"/>
    <col min="8464" max="8465" width="6.625" style="78" customWidth="1"/>
    <col min="8466" max="8466" width="6.5" style="78" bestFit="1" customWidth="1"/>
    <col min="8467" max="8709" width="9" style="78"/>
    <col min="8710" max="8712" width="6.625" style="78" customWidth="1"/>
    <col min="8713" max="8713" width="6.5" style="78" bestFit="1" customWidth="1"/>
    <col min="8714" max="8715" width="6.625" style="78" customWidth="1"/>
    <col min="8716" max="8716" width="6.375" style="78" customWidth="1"/>
    <col min="8717" max="8718" width="6.625" style="78" customWidth="1"/>
    <col min="8719" max="8719" width="6.5" style="78" bestFit="1" customWidth="1"/>
    <col min="8720" max="8721" width="6.625" style="78" customWidth="1"/>
    <col min="8722" max="8722" width="6.5" style="78" bestFit="1" customWidth="1"/>
    <col min="8723" max="8965" width="9" style="78"/>
    <col min="8966" max="8968" width="6.625" style="78" customWidth="1"/>
    <col min="8969" max="8969" width="6.5" style="78" bestFit="1" customWidth="1"/>
    <col min="8970" max="8971" width="6.625" style="78" customWidth="1"/>
    <col min="8972" max="8972" width="6.375" style="78" customWidth="1"/>
    <col min="8973" max="8974" width="6.625" style="78" customWidth="1"/>
    <col min="8975" max="8975" width="6.5" style="78" bestFit="1" customWidth="1"/>
    <col min="8976" max="8977" width="6.625" style="78" customWidth="1"/>
    <col min="8978" max="8978" width="6.5" style="78" bestFit="1" customWidth="1"/>
    <col min="8979" max="9221" width="9" style="78"/>
    <col min="9222" max="9224" width="6.625" style="78" customWidth="1"/>
    <col min="9225" max="9225" width="6.5" style="78" bestFit="1" customWidth="1"/>
    <col min="9226" max="9227" width="6.625" style="78" customWidth="1"/>
    <col min="9228" max="9228" width="6.375" style="78" customWidth="1"/>
    <col min="9229" max="9230" width="6.625" style="78" customWidth="1"/>
    <col min="9231" max="9231" width="6.5" style="78" bestFit="1" customWidth="1"/>
    <col min="9232" max="9233" width="6.625" style="78" customWidth="1"/>
    <col min="9234" max="9234" width="6.5" style="78" bestFit="1" customWidth="1"/>
    <col min="9235" max="9477" width="9" style="78"/>
    <col min="9478" max="9480" width="6.625" style="78" customWidth="1"/>
    <col min="9481" max="9481" width="6.5" style="78" bestFit="1" customWidth="1"/>
    <col min="9482" max="9483" width="6.625" style="78" customWidth="1"/>
    <col min="9484" max="9484" width="6.375" style="78" customWidth="1"/>
    <col min="9485" max="9486" width="6.625" style="78" customWidth="1"/>
    <col min="9487" max="9487" width="6.5" style="78" bestFit="1" customWidth="1"/>
    <col min="9488" max="9489" width="6.625" style="78" customWidth="1"/>
    <col min="9490" max="9490" width="6.5" style="78" bestFit="1" customWidth="1"/>
    <col min="9491" max="9733" width="9" style="78"/>
    <col min="9734" max="9736" width="6.625" style="78" customWidth="1"/>
    <col min="9737" max="9737" width="6.5" style="78" bestFit="1" customWidth="1"/>
    <col min="9738" max="9739" width="6.625" style="78" customWidth="1"/>
    <col min="9740" max="9740" width="6.375" style="78" customWidth="1"/>
    <col min="9741" max="9742" width="6.625" style="78" customWidth="1"/>
    <col min="9743" max="9743" width="6.5" style="78" bestFit="1" customWidth="1"/>
    <col min="9744" max="9745" width="6.625" style="78" customWidth="1"/>
    <col min="9746" max="9746" width="6.5" style="78" bestFit="1" customWidth="1"/>
    <col min="9747" max="9989" width="9" style="78"/>
    <col min="9990" max="9992" width="6.625" style="78" customWidth="1"/>
    <col min="9993" max="9993" width="6.5" style="78" bestFit="1" customWidth="1"/>
    <col min="9994" max="9995" width="6.625" style="78" customWidth="1"/>
    <col min="9996" max="9996" width="6.375" style="78" customWidth="1"/>
    <col min="9997" max="9998" width="6.625" style="78" customWidth="1"/>
    <col min="9999" max="9999" width="6.5" style="78" bestFit="1" customWidth="1"/>
    <col min="10000" max="10001" width="6.625" style="78" customWidth="1"/>
    <col min="10002" max="10002" width="6.5" style="78" bestFit="1" customWidth="1"/>
    <col min="10003" max="10245" width="9" style="78"/>
    <col min="10246" max="10248" width="6.625" style="78" customWidth="1"/>
    <col min="10249" max="10249" width="6.5" style="78" bestFit="1" customWidth="1"/>
    <col min="10250" max="10251" width="6.625" style="78" customWidth="1"/>
    <col min="10252" max="10252" width="6.375" style="78" customWidth="1"/>
    <col min="10253" max="10254" width="6.625" style="78" customWidth="1"/>
    <col min="10255" max="10255" width="6.5" style="78" bestFit="1" customWidth="1"/>
    <col min="10256" max="10257" width="6.625" style="78" customWidth="1"/>
    <col min="10258" max="10258" width="6.5" style="78" bestFit="1" customWidth="1"/>
    <col min="10259" max="10501" width="9" style="78"/>
    <col min="10502" max="10504" width="6.625" style="78" customWidth="1"/>
    <col min="10505" max="10505" width="6.5" style="78" bestFit="1" customWidth="1"/>
    <col min="10506" max="10507" width="6.625" style="78" customWidth="1"/>
    <col min="10508" max="10508" width="6.375" style="78" customWidth="1"/>
    <col min="10509" max="10510" width="6.625" style="78" customWidth="1"/>
    <col min="10511" max="10511" width="6.5" style="78" bestFit="1" customWidth="1"/>
    <col min="10512" max="10513" width="6.625" style="78" customWidth="1"/>
    <col min="10514" max="10514" width="6.5" style="78" bestFit="1" customWidth="1"/>
    <col min="10515" max="10757" width="9" style="78"/>
    <col min="10758" max="10760" width="6.625" style="78" customWidth="1"/>
    <col min="10761" max="10761" width="6.5" style="78" bestFit="1" customWidth="1"/>
    <col min="10762" max="10763" width="6.625" style="78" customWidth="1"/>
    <col min="10764" max="10764" width="6.375" style="78" customWidth="1"/>
    <col min="10765" max="10766" width="6.625" style="78" customWidth="1"/>
    <col min="10767" max="10767" width="6.5" style="78" bestFit="1" customWidth="1"/>
    <col min="10768" max="10769" width="6.625" style="78" customWidth="1"/>
    <col min="10770" max="10770" width="6.5" style="78" bestFit="1" customWidth="1"/>
    <col min="10771" max="11013" width="9" style="78"/>
    <col min="11014" max="11016" width="6.625" style="78" customWidth="1"/>
    <col min="11017" max="11017" width="6.5" style="78" bestFit="1" customWidth="1"/>
    <col min="11018" max="11019" width="6.625" style="78" customWidth="1"/>
    <col min="11020" max="11020" width="6.375" style="78" customWidth="1"/>
    <col min="11021" max="11022" width="6.625" style="78" customWidth="1"/>
    <col min="11023" max="11023" width="6.5" style="78" bestFit="1" customWidth="1"/>
    <col min="11024" max="11025" width="6.625" style="78" customWidth="1"/>
    <col min="11026" max="11026" width="6.5" style="78" bestFit="1" customWidth="1"/>
    <col min="11027" max="11269" width="9" style="78"/>
    <col min="11270" max="11272" width="6.625" style="78" customWidth="1"/>
    <col min="11273" max="11273" width="6.5" style="78" bestFit="1" customWidth="1"/>
    <col min="11274" max="11275" width="6.625" style="78" customWidth="1"/>
    <col min="11276" max="11276" width="6.375" style="78" customWidth="1"/>
    <col min="11277" max="11278" width="6.625" style="78" customWidth="1"/>
    <col min="11279" max="11279" width="6.5" style="78" bestFit="1" customWidth="1"/>
    <col min="11280" max="11281" width="6.625" style="78" customWidth="1"/>
    <col min="11282" max="11282" width="6.5" style="78" bestFit="1" customWidth="1"/>
    <col min="11283" max="11525" width="9" style="78"/>
    <col min="11526" max="11528" width="6.625" style="78" customWidth="1"/>
    <col min="11529" max="11529" width="6.5" style="78" bestFit="1" customWidth="1"/>
    <col min="11530" max="11531" width="6.625" style="78" customWidth="1"/>
    <col min="11532" max="11532" width="6.375" style="78" customWidth="1"/>
    <col min="11533" max="11534" width="6.625" style="78" customWidth="1"/>
    <col min="11535" max="11535" width="6.5" style="78" bestFit="1" customWidth="1"/>
    <col min="11536" max="11537" width="6.625" style="78" customWidth="1"/>
    <col min="11538" max="11538" width="6.5" style="78" bestFit="1" customWidth="1"/>
    <col min="11539" max="11781" width="9" style="78"/>
    <col min="11782" max="11784" width="6.625" style="78" customWidth="1"/>
    <col min="11785" max="11785" width="6.5" style="78" bestFit="1" customWidth="1"/>
    <col min="11786" max="11787" width="6.625" style="78" customWidth="1"/>
    <col min="11788" max="11788" width="6.375" style="78" customWidth="1"/>
    <col min="11789" max="11790" width="6.625" style="78" customWidth="1"/>
    <col min="11791" max="11791" width="6.5" style="78" bestFit="1" customWidth="1"/>
    <col min="11792" max="11793" width="6.625" style="78" customWidth="1"/>
    <col min="11794" max="11794" width="6.5" style="78" bestFit="1" customWidth="1"/>
    <col min="11795" max="12037" width="9" style="78"/>
    <col min="12038" max="12040" width="6.625" style="78" customWidth="1"/>
    <col min="12041" max="12041" width="6.5" style="78" bestFit="1" customWidth="1"/>
    <col min="12042" max="12043" width="6.625" style="78" customWidth="1"/>
    <col min="12044" max="12044" width="6.375" style="78" customWidth="1"/>
    <col min="12045" max="12046" width="6.625" style="78" customWidth="1"/>
    <col min="12047" max="12047" width="6.5" style="78" bestFit="1" customWidth="1"/>
    <col min="12048" max="12049" width="6.625" style="78" customWidth="1"/>
    <col min="12050" max="12050" width="6.5" style="78" bestFit="1" customWidth="1"/>
    <col min="12051" max="12293" width="9" style="78"/>
    <col min="12294" max="12296" width="6.625" style="78" customWidth="1"/>
    <col min="12297" max="12297" width="6.5" style="78" bestFit="1" customWidth="1"/>
    <col min="12298" max="12299" width="6.625" style="78" customWidth="1"/>
    <col min="12300" max="12300" width="6.375" style="78" customWidth="1"/>
    <col min="12301" max="12302" width="6.625" style="78" customWidth="1"/>
    <col min="12303" max="12303" width="6.5" style="78" bestFit="1" customWidth="1"/>
    <col min="12304" max="12305" width="6.625" style="78" customWidth="1"/>
    <col min="12306" max="12306" width="6.5" style="78" bestFit="1" customWidth="1"/>
    <col min="12307" max="12549" width="9" style="78"/>
    <col min="12550" max="12552" width="6.625" style="78" customWidth="1"/>
    <col min="12553" max="12553" width="6.5" style="78" bestFit="1" customWidth="1"/>
    <col min="12554" max="12555" width="6.625" style="78" customWidth="1"/>
    <col min="12556" max="12556" width="6.375" style="78" customWidth="1"/>
    <col min="12557" max="12558" width="6.625" style="78" customWidth="1"/>
    <col min="12559" max="12559" width="6.5" style="78" bestFit="1" customWidth="1"/>
    <col min="12560" max="12561" width="6.625" style="78" customWidth="1"/>
    <col min="12562" max="12562" width="6.5" style="78" bestFit="1" customWidth="1"/>
    <col min="12563" max="12805" width="9" style="78"/>
    <col min="12806" max="12808" width="6.625" style="78" customWidth="1"/>
    <col min="12809" max="12809" width="6.5" style="78" bestFit="1" customWidth="1"/>
    <col min="12810" max="12811" width="6.625" style="78" customWidth="1"/>
    <col min="12812" max="12812" width="6.375" style="78" customWidth="1"/>
    <col min="12813" max="12814" width="6.625" style="78" customWidth="1"/>
    <col min="12815" max="12815" width="6.5" style="78" bestFit="1" customWidth="1"/>
    <col min="12816" max="12817" width="6.625" style="78" customWidth="1"/>
    <col min="12818" max="12818" width="6.5" style="78" bestFit="1" customWidth="1"/>
    <col min="12819" max="13061" width="9" style="78"/>
    <col min="13062" max="13064" width="6.625" style="78" customWidth="1"/>
    <col min="13065" max="13065" width="6.5" style="78" bestFit="1" customWidth="1"/>
    <col min="13066" max="13067" width="6.625" style="78" customWidth="1"/>
    <col min="13068" max="13068" width="6.375" style="78" customWidth="1"/>
    <col min="13069" max="13070" width="6.625" style="78" customWidth="1"/>
    <col min="13071" max="13071" width="6.5" style="78" bestFit="1" customWidth="1"/>
    <col min="13072" max="13073" width="6.625" style="78" customWidth="1"/>
    <col min="13074" max="13074" width="6.5" style="78" bestFit="1" customWidth="1"/>
    <col min="13075" max="13317" width="9" style="78"/>
    <col min="13318" max="13320" width="6.625" style="78" customWidth="1"/>
    <col min="13321" max="13321" width="6.5" style="78" bestFit="1" customWidth="1"/>
    <col min="13322" max="13323" width="6.625" style="78" customWidth="1"/>
    <col min="13324" max="13324" width="6.375" style="78" customWidth="1"/>
    <col min="13325" max="13326" width="6.625" style="78" customWidth="1"/>
    <col min="13327" max="13327" width="6.5" style="78" bestFit="1" customWidth="1"/>
    <col min="13328" max="13329" width="6.625" style="78" customWidth="1"/>
    <col min="13330" max="13330" width="6.5" style="78" bestFit="1" customWidth="1"/>
    <col min="13331" max="13573" width="9" style="78"/>
    <col min="13574" max="13576" width="6.625" style="78" customWidth="1"/>
    <col min="13577" max="13577" width="6.5" style="78" bestFit="1" customWidth="1"/>
    <col min="13578" max="13579" width="6.625" style="78" customWidth="1"/>
    <col min="13580" max="13580" width="6.375" style="78" customWidth="1"/>
    <col min="13581" max="13582" width="6.625" style="78" customWidth="1"/>
    <col min="13583" max="13583" width="6.5" style="78" bestFit="1" customWidth="1"/>
    <col min="13584" max="13585" width="6.625" style="78" customWidth="1"/>
    <col min="13586" max="13586" width="6.5" style="78" bestFit="1" customWidth="1"/>
    <col min="13587" max="13829" width="9" style="78"/>
    <col min="13830" max="13832" width="6.625" style="78" customWidth="1"/>
    <col min="13833" max="13833" width="6.5" style="78" bestFit="1" customWidth="1"/>
    <col min="13834" max="13835" width="6.625" style="78" customWidth="1"/>
    <col min="13836" max="13836" width="6.375" style="78" customWidth="1"/>
    <col min="13837" max="13838" width="6.625" style="78" customWidth="1"/>
    <col min="13839" max="13839" width="6.5" style="78" bestFit="1" customWidth="1"/>
    <col min="13840" max="13841" width="6.625" style="78" customWidth="1"/>
    <col min="13842" max="13842" width="6.5" style="78" bestFit="1" customWidth="1"/>
    <col min="13843" max="14085" width="9" style="78"/>
    <col min="14086" max="14088" width="6.625" style="78" customWidth="1"/>
    <col min="14089" max="14089" width="6.5" style="78" bestFit="1" customWidth="1"/>
    <col min="14090" max="14091" width="6.625" style="78" customWidth="1"/>
    <col min="14092" max="14092" width="6.375" style="78" customWidth="1"/>
    <col min="14093" max="14094" width="6.625" style="78" customWidth="1"/>
    <col min="14095" max="14095" width="6.5" style="78" bestFit="1" customWidth="1"/>
    <col min="14096" max="14097" width="6.625" style="78" customWidth="1"/>
    <col min="14098" max="14098" width="6.5" style="78" bestFit="1" customWidth="1"/>
    <col min="14099" max="14341" width="9" style="78"/>
    <col min="14342" max="14344" width="6.625" style="78" customWidth="1"/>
    <col min="14345" max="14345" width="6.5" style="78" bestFit="1" customWidth="1"/>
    <col min="14346" max="14347" width="6.625" style="78" customWidth="1"/>
    <col min="14348" max="14348" width="6.375" style="78" customWidth="1"/>
    <col min="14349" max="14350" width="6.625" style="78" customWidth="1"/>
    <col min="14351" max="14351" width="6.5" style="78" bestFit="1" customWidth="1"/>
    <col min="14352" max="14353" width="6.625" style="78" customWidth="1"/>
    <col min="14354" max="14354" width="6.5" style="78" bestFit="1" customWidth="1"/>
    <col min="14355" max="14597" width="9" style="78"/>
    <col min="14598" max="14600" width="6.625" style="78" customWidth="1"/>
    <col min="14601" max="14601" width="6.5" style="78" bestFit="1" customWidth="1"/>
    <col min="14602" max="14603" width="6.625" style="78" customWidth="1"/>
    <col min="14604" max="14604" width="6.375" style="78" customWidth="1"/>
    <col min="14605" max="14606" width="6.625" style="78" customWidth="1"/>
    <col min="14607" max="14607" width="6.5" style="78" bestFit="1" customWidth="1"/>
    <col min="14608" max="14609" width="6.625" style="78" customWidth="1"/>
    <col min="14610" max="14610" width="6.5" style="78" bestFit="1" customWidth="1"/>
    <col min="14611" max="14853" width="9" style="78"/>
    <col min="14854" max="14856" width="6.625" style="78" customWidth="1"/>
    <col min="14857" max="14857" width="6.5" style="78" bestFit="1" customWidth="1"/>
    <col min="14858" max="14859" width="6.625" style="78" customWidth="1"/>
    <col min="14860" max="14860" width="6.375" style="78" customWidth="1"/>
    <col min="14861" max="14862" width="6.625" style="78" customWidth="1"/>
    <col min="14863" max="14863" width="6.5" style="78" bestFit="1" customWidth="1"/>
    <col min="14864" max="14865" width="6.625" style="78" customWidth="1"/>
    <col min="14866" max="14866" width="6.5" style="78" bestFit="1" customWidth="1"/>
    <col min="14867" max="15109" width="9" style="78"/>
    <col min="15110" max="15112" width="6.625" style="78" customWidth="1"/>
    <col min="15113" max="15113" width="6.5" style="78" bestFit="1" customWidth="1"/>
    <col min="15114" max="15115" width="6.625" style="78" customWidth="1"/>
    <col min="15116" max="15116" width="6.375" style="78" customWidth="1"/>
    <col min="15117" max="15118" width="6.625" style="78" customWidth="1"/>
    <col min="15119" max="15119" width="6.5" style="78" bestFit="1" customWidth="1"/>
    <col min="15120" max="15121" width="6.625" style="78" customWidth="1"/>
    <col min="15122" max="15122" width="6.5" style="78" bestFit="1" customWidth="1"/>
    <col min="15123" max="15365" width="9" style="78"/>
    <col min="15366" max="15368" width="6.625" style="78" customWidth="1"/>
    <col min="15369" max="15369" width="6.5" style="78" bestFit="1" customWidth="1"/>
    <col min="15370" max="15371" width="6.625" style="78" customWidth="1"/>
    <col min="15372" max="15372" width="6.375" style="78" customWidth="1"/>
    <col min="15373" max="15374" width="6.625" style="78" customWidth="1"/>
    <col min="15375" max="15375" width="6.5" style="78" bestFit="1" customWidth="1"/>
    <col min="15376" max="15377" width="6.625" style="78" customWidth="1"/>
    <col min="15378" max="15378" width="6.5" style="78" bestFit="1" customWidth="1"/>
    <col min="15379" max="15621" width="9" style="78"/>
    <col min="15622" max="15624" width="6.625" style="78" customWidth="1"/>
    <col min="15625" max="15625" width="6.5" style="78" bestFit="1" customWidth="1"/>
    <col min="15626" max="15627" width="6.625" style="78" customWidth="1"/>
    <col min="15628" max="15628" width="6.375" style="78" customWidth="1"/>
    <col min="15629" max="15630" width="6.625" style="78" customWidth="1"/>
    <col min="15631" max="15631" width="6.5" style="78" bestFit="1" customWidth="1"/>
    <col min="15632" max="15633" width="6.625" style="78" customWidth="1"/>
    <col min="15634" max="15634" width="6.5" style="78" bestFit="1" customWidth="1"/>
    <col min="15635" max="15877" width="9" style="78"/>
    <col min="15878" max="15880" width="6.625" style="78" customWidth="1"/>
    <col min="15881" max="15881" width="6.5" style="78" bestFit="1" customWidth="1"/>
    <col min="15882" max="15883" width="6.625" style="78" customWidth="1"/>
    <col min="15884" max="15884" width="6.375" style="78" customWidth="1"/>
    <col min="15885" max="15886" width="6.625" style="78" customWidth="1"/>
    <col min="15887" max="15887" width="6.5" style="78" bestFit="1" customWidth="1"/>
    <col min="15888" max="15889" width="6.625" style="78" customWidth="1"/>
    <col min="15890" max="15890" width="6.5" style="78" bestFit="1" customWidth="1"/>
    <col min="15891" max="16133" width="9" style="78"/>
    <col min="16134" max="16136" width="6.625" style="78" customWidth="1"/>
    <col min="16137" max="16137" width="6.5" style="78" bestFit="1" customWidth="1"/>
    <col min="16138" max="16139" width="6.625" style="78" customWidth="1"/>
    <col min="16140" max="16140" width="6.375" style="78" customWidth="1"/>
    <col min="16141" max="16142" width="6.625" style="78" customWidth="1"/>
    <col min="16143" max="16143" width="6.5" style="78" bestFit="1" customWidth="1"/>
    <col min="16144" max="16145" width="6.625" style="78" customWidth="1"/>
    <col min="16146" max="16146" width="6.5" style="78" bestFit="1" customWidth="1"/>
    <col min="16147" max="16384" width="9" style="78"/>
  </cols>
  <sheetData>
    <row r="1" spans="1:18" ht="14.25" customHeight="1">
      <c r="Q1" s="365"/>
      <c r="R1" s="365"/>
    </row>
    <row r="2" spans="1:18" ht="14.25" customHeight="1">
      <c r="Q2" s="365"/>
      <c r="R2" s="365"/>
    </row>
    <row r="3" spans="1:18" ht="25.5" customHeight="1">
      <c r="A3" s="93">
        <f>'4月'!A1</f>
        <v>0</v>
      </c>
      <c r="B3" s="74" t="s">
        <v>76</v>
      </c>
      <c r="C3" s="74"/>
      <c r="D3" s="91"/>
      <c r="E3" s="74"/>
      <c r="F3" s="75"/>
      <c r="G3" s="75"/>
      <c r="H3" s="88"/>
      <c r="L3" s="76"/>
      <c r="M3" s="77"/>
      <c r="N3" s="77"/>
      <c r="O3" s="128"/>
      <c r="P3" s="128"/>
      <c r="Q3" s="128"/>
      <c r="R3" s="128"/>
    </row>
    <row r="4" spans="1:18" ht="15" customHeight="1">
      <c r="B4" s="79"/>
      <c r="C4" s="79"/>
      <c r="D4" s="79"/>
      <c r="E4" s="79"/>
      <c r="F4" s="79"/>
      <c r="G4" s="92"/>
      <c r="H4" s="79"/>
      <c r="K4" s="89"/>
      <c r="L4" s="80"/>
      <c r="O4" s="78"/>
    </row>
    <row r="5" spans="1:18" ht="27.95" customHeight="1">
      <c r="A5" s="86"/>
      <c r="B5" s="366" t="s">
        <v>72</v>
      </c>
      <c r="C5" s="367"/>
      <c r="D5" s="370" t="s">
        <v>80</v>
      </c>
      <c r="E5" s="370"/>
      <c r="F5" s="367"/>
      <c r="G5" s="372" t="s">
        <v>67</v>
      </c>
      <c r="H5" s="372"/>
      <c r="I5" s="372"/>
      <c r="J5" s="372"/>
      <c r="K5" s="372" t="s">
        <v>68</v>
      </c>
      <c r="L5" s="372"/>
      <c r="M5" s="372"/>
      <c r="N5" s="372"/>
      <c r="O5" s="372" t="s">
        <v>53</v>
      </c>
      <c r="P5" s="372"/>
      <c r="Q5" s="372"/>
      <c r="R5" s="372"/>
    </row>
    <row r="6" spans="1:18" ht="27.95" customHeight="1" thickBot="1">
      <c r="A6" s="86"/>
      <c r="B6" s="368"/>
      <c r="C6" s="369"/>
      <c r="D6" s="371"/>
      <c r="E6" s="371"/>
      <c r="F6" s="369"/>
      <c r="G6" s="373" t="s">
        <v>69</v>
      </c>
      <c r="H6" s="373"/>
      <c r="I6" s="374" t="s">
        <v>75</v>
      </c>
      <c r="J6" s="375"/>
      <c r="K6" s="373" t="s">
        <v>69</v>
      </c>
      <c r="L6" s="373"/>
      <c r="M6" s="374" t="s">
        <v>75</v>
      </c>
      <c r="N6" s="375"/>
      <c r="O6" s="373" t="s">
        <v>69</v>
      </c>
      <c r="P6" s="373"/>
      <c r="Q6" s="374" t="s">
        <v>75</v>
      </c>
      <c r="R6" s="375"/>
    </row>
    <row r="7" spans="1:18" s="81" customFormat="1" ht="30" customHeight="1" thickTop="1">
      <c r="A7" s="106" t="s">
        <v>54</v>
      </c>
      <c r="B7" s="119">
        <f>'4月'!$B$30</f>
        <v>0</v>
      </c>
      <c r="C7" s="109" t="s">
        <v>73</v>
      </c>
      <c r="D7" s="363">
        <f>'4月'!$J$8+'4月'!$U$19</f>
        <v>0</v>
      </c>
      <c r="E7" s="364"/>
      <c r="F7" s="120" t="s">
        <v>55</v>
      </c>
      <c r="G7" s="121">
        <f>'4月'!$E$28</f>
        <v>0</v>
      </c>
      <c r="H7" s="122" t="s">
        <v>70</v>
      </c>
      <c r="I7" s="145" t="e">
        <f>D7/G7*B7</f>
        <v>#DIV/0!</v>
      </c>
      <c r="J7" s="123" t="s">
        <v>66</v>
      </c>
      <c r="K7" s="121">
        <f>'4月'!$B$19</f>
        <v>0</v>
      </c>
      <c r="L7" s="122" t="s">
        <v>70</v>
      </c>
      <c r="M7" s="121" t="e">
        <f>D7/K7*B7</f>
        <v>#DIV/0!</v>
      </c>
      <c r="N7" s="123" t="s">
        <v>66</v>
      </c>
      <c r="O7" s="145">
        <f>('4月'!$I$29*'4月'!$B$28)+('4月'!$I$30*'4月'!$B$29)</f>
        <v>0</v>
      </c>
      <c r="P7" s="122" t="s">
        <v>70</v>
      </c>
      <c r="Q7" s="145" t="e">
        <f>D7/O7*B7</f>
        <v>#DIV/0!</v>
      </c>
      <c r="R7" s="123" t="s">
        <v>66</v>
      </c>
    </row>
    <row r="8" spans="1:18" s="81" customFormat="1" ht="30" customHeight="1">
      <c r="A8" s="106" t="s">
        <v>56</v>
      </c>
      <c r="B8" s="94">
        <f>'5月'!$B$30</f>
        <v>0</v>
      </c>
      <c r="C8" s="107" t="s">
        <v>73</v>
      </c>
      <c r="D8" s="361">
        <f>'5月'!$J$8+'5月'!$U$19</f>
        <v>0</v>
      </c>
      <c r="E8" s="362"/>
      <c r="F8" s="102" t="s">
        <v>55</v>
      </c>
      <c r="G8" s="121">
        <f>'5月'!$E$28</f>
        <v>0</v>
      </c>
      <c r="H8" s="100" t="s">
        <v>70</v>
      </c>
      <c r="I8" s="121" t="e">
        <f t="shared" ref="I8:I18" si="0">D8/G8*B8</f>
        <v>#DIV/0!</v>
      </c>
      <c r="J8" s="98" t="s">
        <v>66</v>
      </c>
      <c r="K8" s="121">
        <f>'5月'!$B$19</f>
        <v>0</v>
      </c>
      <c r="L8" s="100" t="s">
        <v>70</v>
      </c>
      <c r="M8" s="121" t="e">
        <f t="shared" ref="M8:M18" si="1">D8/K8*B8</f>
        <v>#DIV/0!</v>
      </c>
      <c r="N8" s="98" t="s">
        <v>66</v>
      </c>
      <c r="O8" s="121">
        <f>('5月'!$I$29*'5月'!$B$28)+('5月'!$I$30*'5月'!$B$29)</f>
        <v>0</v>
      </c>
      <c r="P8" s="100" t="s">
        <v>70</v>
      </c>
      <c r="Q8" s="121" t="e">
        <f t="shared" ref="Q8:Q18" si="2">D8/O8*B8</f>
        <v>#DIV/0!</v>
      </c>
      <c r="R8" s="98" t="s">
        <v>66</v>
      </c>
    </row>
    <row r="9" spans="1:18" s="81" customFormat="1" ht="30" customHeight="1">
      <c r="A9" s="106" t="s">
        <v>57</v>
      </c>
      <c r="B9" s="94">
        <f>'6月'!$B$30</f>
        <v>0</v>
      </c>
      <c r="C9" s="107" t="s">
        <v>73</v>
      </c>
      <c r="D9" s="361">
        <f>'6月'!$J$8+'6月'!$U$19</f>
        <v>0</v>
      </c>
      <c r="E9" s="362"/>
      <c r="F9" s="102" t="s">
        <v>55</v>
      </c>
      <c r="G9" s="121">
        <f>'6月'!$E$28</f>
        <v>0</v>
      </c>
      <c r="H9" s="100" t="s">
        <v>70</v>
      </c>
      <c r="I9" s="121" t="e">
        <f t="shared" si="0"/>
        <v>#DIV/0!</v>
      </c>
      <c r="J9" s="98" t="s">
        <v>66</v>
      </c>
      <c r="K9" s="121">
        <f>'6月'!$B$19</f>
        <v>0</v>
      </c>
      <c r="L9" s="100" t="s">
        <v>70</v>
      </c>
      <c r="M9" s="121" t="e">
        <f t="shared" si="1"/>
        <v>#DIV/0!</v>
      </c>
      <c r="N9" s="98" t="s">
        <v>66</v>
      </c>
      <c r="O9" s="121">
        <f>('6月'!$I$29*'6月'!$B$28)+('6月'!$I$30*'6月'!$B$29)</f>
        <v>0</v>
      </c>
      <c r="P9" s="100" t="s">
        <v>70</v>
      </c>
      <c r="Q9" s="121" t="e">
        <f t="shared" si="2"/>
        <v>#DIV/0!</v>
      </c>
      <c r="R9" s="98" t="s">
        <v>66</v>
      </c>
    </row>
    <row r="10" spans="1:18" s="81" customFormat="1" ht="30" customHeight="1">
      <c r="A10" s="106" t="s">
        <v>58</v>
      </c>
      <c r="B10" s="94">
        <f>'7月'!$B$30</f>
        <v>0</v>
      </c>
      <c r="C10" s="107" t="s">
        <v>73</v>
      </c>
      <c r="D10" s="361">
        <f>'7月'!$J$8+'7月'!$U$19</f>
        <v>0</v>
      </c>
      <c r="E10" s="362"/>
      <c r="F10" s="102" t="s">
        <v>55</v>
      </c>
      <c r="G10" s="121">
        <f>'7月'!$E$28</f>
        <v>0</v>
      </c>
      <c r="H10" s="100" t="s">
        <v>70</v>
      </c>
      <c r="I10" s="121" t="e">
        <f t="shared" si="0"/>
        <v>#DIV/0!</v>
      </c>
      <c r="J10" s="98" t="s">
        <v>66</v>
      </c>
      <c r="K10" s="121">
        <f>'7月'!$B$19</f>
        <v>0</v>
      </c>
      <c r="L10" s="100" t="s">
        <v>70</v>
      </c>
      <c r="M10" s="121" t="e">
        <f t="shared" si="1"/>
        <v>#DIV/0!</v>
      </c>
      <c r="N10" s="98" t="s">
        <v>66</v>
      </c>
      <c r="O10" s="121">
        <f>('7月'!$I$29*'7月'!$B$28)+('7月'!$I$30*'7月'!$B$29)</f>
        <v>0</v>
      </c>
      <c r="P10" s="100" t="s">
        <v>70</v>
      </c>
      <c r="Q10" s="121" t="e">
        <f t="shared" si="2"/>
        <v>#DIV/0!</v>
      </c>
      <c r="R10" s="98" t="s">
        <v>66</v>
      </c>
    </row>
    <row r="11" spans="1:18" s="81" customFormat="1" ht="30" customHeight="1">
      <c r="A11" s="106" t="s">
        <v>59</v>
      </c>
      <c r="B11" s="94">
        <f>'8月'!$B$30</f>
        <v>0</v>
      </c>
      <c r="C11" s="107" t="s">
        <v>73</v>
      </c>
      <c r="D11" s="361">
        <f>'8月'!$J$8+'8月'!$U$19</f>
        <v>0</v>
      </c>
      <c r="E11" s="362"/>
      <c r="F11" s="102" t="s">
        <v>55</v>
      </c>
      <c r="G11" s="121">
        <f>'8月'!$E$28</f>
        <v>0</v>
      </c>
      <c r="H11" s="100" t="s">
        <v>70</v>
      </c>
      <c r="I11" s="121" t="e">
        <f t="shared" si="0"/>
        <v>#DIV/0!</v>
      </c>
      <c r="J11" s="98" t="s">
        <v>66</v>
      </c>
      <c r="K11" s="121">
        <f>'8月'!$B$19</f>
        <v>0</v>
      </c>
      <c r="L11" s="100" t="s">
        <v>70</v>
      </c>
      <c r="M11" s="121" t="e">
        <f t="shared" si="1"/>
        <v>#DIV/0!</v>
      </c>
      <c r="N11" s="98" t="s">
        <v>66</v>
      </c>
      <c r="O11" s="121">
        <f>('8月'!$I$29*'8月'!$B$28)+('8月'!$I$30*'8月'!$B$29)</f>
        <v>0</v>
      </c>
      <c r="P11" s="100" t="s">
        <v>70</v>
      </c>
      <c r="Q11" s="121" t="e">
        <f t="shared" si="2"/>
        <v>#DIV/0!</v>
      </c>
      <c r="R11" s="98" t="s">
        <v>66</v>
      </c>
    </row>
    <row r="12" spans="1:18" s="81" customFormat="1" ht="30" customHeight="1">
      <c r="A12" s="106" t="s">
        <v>60</v>
      </c>
      <c r="B12" s="94">
        <f>'9月'!$B$30</f>
        <v>0</v>
      </c>
      <c r="C12" s="107" t="s">
        <v>73</v>
      </c>
      <c r="D12" s="361">
        <f>'9月'!$J$8+'9月'!$U$19</f>
        <v>0</v>
      </c>
      <c r="E12" s="362"/>
      <c r="F12" s="102" t="s">
        <v>55</v>
      </c>
      <c r="G12" s="121">
        <f>'9月'!$E$28</f>
        <v>0</v>
      </c>
      <c r="H12" s="100" t="s">
        <v>70</v>
      </c>
      <c r="I12" s="121" t="e">
        <f t="shared" si="0"/>
        <v>#DIV/0!</v>
      </c>
      <c r="J12" s="98" t="s">
        <v>66</v>
      </c>
      <c r="K12" s="121">
        <f>'9月'!$B$19</f>
        <v>0</v>
      </c>
      <c r="L12" s="100" t="s">
        <v>70</v>
      </c>
      <c r="M12" s="121" t="e">
        <f t="shared" si="1"/>
        <v>#DIV/0!</v>
      </c>
      <c r="N12" s="98" t="s">
        <v>66</v>
      </c>
      <c r="O12" s="121">
        <f>('9月'!$I$29*'9月'!$B$28)+('9月'!$I$30*'9月'!$B$29)</f>
        <v>0</v>
      </c>
      <c r="P12" s="100" t="s">
        <v>70</v>
      </c>
      <c r="Q12" s="121" t="e">
        <f t="shared" si="2"/>
        <v>#DIV/0!</v>
      </c>
      <c r="R12" s="98" t="s">
        <v>66</v>
      </c>
    </row>
    <row r="13" spans="1:18" s="81" customFormat="1" ht="30" customHeight="1">
      <c r="A13" s="106" t="s">
        <v>61</v>
      </c>
      <c r="B13" s="94">
        <f>'10月'!$B$30</f>
        <v>0</v>
      </c>
      <c r="C13" s="107" t="s">
        <v>73</v>
      </c>
      <c r="D13" s="361">
        <f>'10月'!$J$8+'10月'!$U$19</f>
        <v>0</v>
      </c>
      <c r="E13" s="362"/>
      <c r="F13" s="102" t="s">
        <v>55</v>
      </c>
      <c r="G13" s="121">
        <f>'10月'!$E$28</f>
        <v>0</v>
      </c>
      <c r="H13" s="100" t="s">
        <v>70</v>
      </c>
      <c r="I13" s="121" t="e">
        <f t="shared" si="0"/>
        <v>#DIV/0!</v>
      </c>
      <c r="J13" s="98" t="s">
        <v>66</v>
      </c>
      <c r="K13" s="121">
        <f>'10月'!$B$19</f>
        <v>0</v>
      </c>
      <c r="L13" s="100" t="s">
        <v>70</v>
      </c>
      <c r="M13" s="121" t="e">
        <f t="shared" si="1"/>
        <v>#DIV/0!</v>
      </c>
      <c r="N13" s="98" t="s">
        <v>66</v>
      </c>
      <c r="O13" s="121">
        <f>('10月'!$I$29*'10月'!$B$28)+('10月'!$I$30*'10月'!$B$29)</f>
        <v>0</v>
      </c>
      <c r="P13" s="100" t="s">
        <v>70</v>
      </c>
      <c r="Q13" s="121" t="e">
        <f t="shared" si="2"/>
        <v>#DIV/0!</v>
      </c>
      <c r="R13" s="98" t="s">
        <v>66</v>
      </c>
    </row>
    <row r="14" spans="1:18" s="81" customFormat="1" ht="30" customHeight="1">
      <c r="A14" s="106" t="s">
        <v>62</v>
      </c>
      <c r="B14" s="94">
        <f>'11月'!$B$30</f>
        <v>0</v>
      </c>
      <c r="C14" s="107" t="s">
        <v>73</v>
      </c>
      <c r="D14" s="361">
        <f>'11月'!$J$8+'11月'!$U$19</f>
        <v>0</v>
      </c>
      <c r="E14" s="362"/>
      <c r="F14" s="102" t="s">
        <v>55</v>
      </c>
      <c r="G14" s="121">
        <f>'11月'!$E$28</f>
        <v>0</v>
      </c>
      <c r="H14" s="100" t="s">
        <v>70</v>
      </c>
      <c r="I14" s="121" t="e">
        <f t="shared" si="0"/>
        <v>#DIV/0!</v>
      </c>
      <c r="J14" s="98" t="s">
        <v>66</v>
      </c>
      <c r="K14" s="121">
        <f>'11月'!$B$19</f>
        <v>0</v>
      </c>
      <c r="L14" s="100" t="s">
        <v>70</v>
      </c>
      <c r="M14" s="121" t="e">
        <f t="shared" si="1"/>
        <v>#DIV/0!</v>
      </c>
      <c r="N14" s="98" t="s">
        <v>66</v>
      </c>
      <c r="O14" s="121">
        <f>('11月'!$I$29*'11月'!$B$28)+('11月'!$I$30*'11月'!$B$29)</f>
        <v>0</v>
      </c>
      <c r="P14" s="100" t="s">
        <v>70</v>
      </c>
      <c r="Q14" s="121" t="e">
        <f t="shared" si="2"/>
        <v>#DIV/0!</v>
      </c>
      <c r="R14" s="98" t="s">
        <v>66</v>
      </c>
    </row>
    <row r="15" spans="1:18" s="81" customFormat="1" ht="30" customHeight="1">
      <c r="A15" s="106" t="s">
        <v>63</v>
      </c>
      <c r="B15" s="94">
        <f>'12月'!$B$30</f>
        <v>0</v>
      </c>
      <c r="C15" s="107" t="s">
        <v>73</v>
      </c>
      <c r="D15" s="361">
        <f>'12月'!$J$8+'12月'!$U$19</f>
        <v>0</v>
      </c>
      <c r="E15" s="362"/>
      <c r="F15" s="102" t="s">
        <v>55</v>
      </c>
      <c r="G15" s="121">
        <f>'12月'!$E$28</f>
        <v>0</v>
      </c>
      <c r="H15" s="100" t="s">
        <v>70</v>
      </c>
      <c r="I15" s="121" t="e">
        <f t="shared" si="0"/>
        <v>#DIV/0!</v>
      </c>
      <c r="J15" s="98" t="s">
        <v>66</v>
      </c>
      <c r="K15" s="121">
        <f>'12月'!$B$19</f>
        <v>0</v>
      </c>
      <c r="L15" s="100" t="s">
        <v>70</v>
      </c>
      <c r="M15" s="121" t="e">
        <f t="shared" si="1"/>
        <v>#DIV/0!</v>
      </c>
      <c r="N15" s="98" t="s">
        <v>66</v>
      </c>
      <c r="O15" s="121">
        <f>('12月'!$I$29*'12月'!$B$28)+('12月'!$I$30*'12月'!$B$29)</f>
        <v>0</v>
      </c>
      <c r="P15" s="100" t="s">
        <v>70</v>
      </c>
      <c r="Q15" s="121" t="e">
        <f t="shared" si="2"/>
        <v>#DIV/0!</v>
      </c>
      <c r="R15" s="98" t="s">
        <v>66</v>
      </c>
    </row>
    <row r="16" spans="1:18" s="81" customFormat="1" ht="30" customHeight="1">
      <c r="A16" s="106" t="s">
        <v>51</v>
      </c>
      <c r="B16" s="94">
        <f>'1月'!$B$30</f>
        <v>0</v>
      </c>
      <c r="C16" s="107" t="s">
        <v>73</v>
      </c>
      <c r="D16" s="361">
        <f>'1月'!$J$8+'1月'!$U$19</f>
        <v>0</v>
      </c>
      <c r="E16" s="362"/>
      <c r="F16" s="102" t="s">
        <v>55</v>
      </c>
      <c r="G16" s="121">
        <f>'1月'!$E$28</f>
        <v>0</v>
      </c>
      <c r="H16" s="100" t="s">
        <v>70</v>
      </c>
      <c r="I16" s="121" t="e">
        <f t="shared" si="0"/>
        <v>#DIV/0!</v>
      </c>
      <c r="J16" s="98" t="s">
        <v>66</v>
      </c>
      <c r="K16" s="121">
        <f>'1月'!$B$19</f>
        <v>0</v>
      </c>
      <c r="L16" s="100" t="s">
        <v>70</v>
      </c>
      <c r="M16" s="121" t="e">
        <f t="shared" si="1"/>
        <v>#DIV/0!</v>
      </c>
      <c r="N16" s="98" t="s">
        <v>66</v>
      </c>
      <c r="O16" s="121">
        <f>('1月'!$I$29*'1月'!$B$28)+('1月'!$I$30*'1月'!$B$29)</f>
        <v>0</v>
      </c>
      <c r="P16" s="100" t="s">
        <v>70</v>
      </c>
      <c r="Q16" s="121" t="e">
        <f t="shared" si="2"/>
        <v>#DIV/0!</v>
      </c>
      <c r="R16" s="98" t="s">
        <v>66</v>
      </c>
    </row>
    <row r="17" spans="1:18" s="81" customFormat="1" ht="30" customHeight="1">
      <c r="A17" s="106" t="s">
        <v>64</v>
      </c>
      <c r="B17" s="94">
        <f>'2月'!$B$30</f>
        <v>0</v>
      </c>
      <c r="C17" s="107" t="s">
        <v>73</v>
      </c>
      <c r="D17" s="361">
        <f>'2月'!$J$8+'2月'!$U$19</f>
        <v>0</v>
      </c>
      <c r="E17" s="362"/>
      <c r="F17" s="107" t="s">
        <v>55</v>
      </c>
      <c r="G17" s="121">
        <f>'2月'!$E$28</f>
        <v>0</v>
      </c>
      <c r="H17" s="100" t="s">
        <v>70</v>
      </c>
      <c r="I17" s="121" t="e">
        <f t="shared" si="0"/>
        <v>#DIV/0!</v>
      </c>
      <c r="J17" s="98" t="s">
        <v>66</v>
      </c>
      <c r="K17" s="121">
        <f>'2月'!$B$19</f>
        <v>0</v>
      </c>
      <c r="L17" s="100" t="s">
        <v>70</v>
      </c>
      <c r="M17" s="121" t="e">
        <f t="shared" si="1"/>
        <v>#DIV/0!</v>
      </c>
      <c r="N17" s="98" t="s">
        <v>66</v>
      </c>
      <c r="O17" s="121">
        <f>('2月'!$I$29*'2月'!$B$28)+('2月'!$I$30*'2月'!$B$29)</f>
        <v>0</v>
      </c>
      <c r="P17" s="100" t="s">
        <v>70</v>
      </c>
      <c r="Q17" s="121" t="e">
        <f t="shared" si="2"/>
        <v>#DIV/0!</v>
      </c>
      <c r="R17" s="98" t="s">
        <v>66</v>
      </c>
    </row>
    <row r="18" spans="1:18" s="81" customFormat="1" ht="30" customHeight="1" thickBot="1">
      <c r="A18" s="87" t="s">
        <v>65</v>
      </c>
      <c r="B18" s="96">
        <f>'3月'!$B$30</f>
        <v>0</v>
      </c>
      <c r="C18" s="108" t="s">
        <v>73</v>
      </c>
      <c r="D18" s="356">
        <f>'3月'!$J$8+'3月'!$U$19</f>
        <v>0</v>
      </c>
      <c r="E18" s="357"/>
      <c r="F18" s="108" t="s">
        <v>55</v>
      </c>
      <c r="G18" s="121">
        <f>'3月'!$E$28</f>
        <v>0</v>
      </c>
      <c r="H18" s="101" t="s">
        <v>70</v>
      </c>
      <c r="I18" s="146" t="e">
        <f t="shared" si="0"/>
        <v>#DIV/0!</v>
      </c>
      <c r="J18" s="99" t="s">
        <v>66</v>
      </c>
      <c r="K18" s="121">
        <f>'3月'!$B$19</f>
        <v>0</v>
      </c>
      <c r="L18" s="101" t="s">
        <v>70</v>
      </c>
      <c r="M18" s="121" t="e">
        <f t="shared" si="1"/>
        <v>#DIV/0!</v>
      </c>
      <c r="N18" s="99" t="s">
        <v>66</v>
      </c>
      <c r="O18" s="146">
        <f>('3月'!$I$29*'3月'!$B$28)+('3月'!$I$30*'3月'!$B$29)</f>
        <v>0</v>
      </c>
      <c r="P18" s="101" t="s">
        <v>70</v>
      </c>
      <c r="Q18" s="146" t="e">
        <f t="shared" si="2"/>
        <v>#DIV/0!</v>
      </c>
      <c r="R18" s="99" t="s">
        <v>66</v>
      </c>
    </row>
    <row r="19" spans="1:18" s="81" customFormat="1" ht="30" customHeight="1" thickTop="1" thickBot="1">
      <c r="A19" s="124" t="s">
        <v>74</v>
      </c>
      <c r="B19" s="115">
        <f>SUM(B7:C18)</f>
        <v>0</v>
      </c>
      <c r="C19" s="117" t="s">
        <v>73</v>
      </c>
      <c r="D19" s="358">
        <f>SUM(D7:E18)</f>
        <v>0</v>
      </c>
      <c r="E19" s="358"/>
      <c r="F19" s="114" t="s">
        <v>55</v>
      </c>
      <c r="G19" s="115">
        <f>SUM(G7:G18)</f>
        <v>0</v>
      </c>
      <c r="H19" s="116" t="s">
        <v>70</v>
      </c>
      <c r="I19" s="115" t="e">
        <f>SUM(I7:I18)</f>
        <v>#DIV/0!</v>
      </c>
      <c r="J19" s="113" t="s">
        <v>66</v>
      </c>
      <c r="K19" s="115">
        <f>SUM(K7:K18)</f>
        <v>0</v>
      </c>
      <c r="L19" s="116" t="s">
        <v>70</v>
      </c>
      <c r="M19" s="115" t="e">
        <f>SUM(M7:M18)</f>
        <v>#DIV/0!</v>
      </c>
      <c r="N19" s="113" t="s">
        <v>66</v>
      </c>
      <c r="O19" s="115">
        <f>SUM(O7:O18)</f>
        <v>0</v>
      </c>
      <c r="P19" s="116" t="s">
        <v>70</v>
      </c>
      <c r="Q19" s="115" t="e">
        <f>SUM(Q7:Q18)</f>
        <v>#DIV/0!</v>
      </c>
      <c r="R19" s="113" t="s">
        <v>66</v>
      </c>
    </row>
    <row r="20" spans="1:18" s="81" customFormat="1" ht="30" customHeight="1" thickTop="1">
      <c r="A20" s="118" t="s">
        <v>71</v>
      </c>
      <c r="B20" s="103" t="e">
        <f>B19/COUNTIF(B7:B18,"&gt;0")</f>
        <v>#DIV/0!</v>
      </c>
      <c r="C20" s="105" t="s">
        <v>73</v>
      </c>
      <c r="D20" s="359" t="e">
        <f>D19/COUNTIF(D7:E18,"&gt;0")</f>
        <v>#DIV/0!</v>
      </c>
      <c r="E20" s="360"/>
      <c r="F20" s="125" t="s">
        <v>55</v>
      </c>
      <c r="G20" s="103" t="e">
        <f>G19/COUNTIF($D$7:$D$18,"&gt;0")</f>
        <v>#DIV/0!</v>
      </c>
      <c r="H20" s="104" t="s">
        <v>70</v>
      </c>
      <c r="I20" s="110" t="e">
        <f>(D20/G20)*B20</f>
        <v>#DIV/0!</v>
      </c>
      <c r="J20" s="112" t="s">
        <v>66</v>
      </c>
      <c r="K20" s="110" t="e">
        <f>K19/COUNTIF($D$7:$D$18,"&gt;0")</f>
        <v>#DIV/0!</v>
      </c>
      <c r="L20" s="111" t="s">
        <v>70</v>
      </c>
      <c r="M20" s="110" t="e">
        <f>(D20/K20)*B20</f>
        <v>#DIV/0!</v>
      </c>
      <c r="N20" s="112" t="s">
        <v>66</v>
      </c>
      <c r="O20" s="110" t="e">
        <f>O19/COUNTIF($D$7:$D$18,"&gt;0")</f>
        <v>#DIV/0!</v>
      </c>
      <c r="P20" s="111" t="s">
        <v>70</v>
      </c>
      <c r="Q20" s="110" t="e">
        <f>(D20/O20)*B20</f>
        <v>#DIV/0!</v>
      </c>
      <c r="R20" s="112" t="s">
        <v>66</v>
      </c>
    </row>
    <row r="21" spans="1:18" s="81" customFormat="1" ht="21" customHeight="1">
      <c r="A21" s="82"/>
      <c r="B21" s="82"/>
      <c r="C21" s="354"/>
      <c r="D21" s="354"/>
      <c r="E21" s="82"/>
      <c r="F21" s="82"/>
      <c r="G21" s="355"/>
      <c r="H21" s="355"/>
      <c r="I21" s="355"/>
      <c r="J21" s="84"/>
      <c r="K21" s="83"/>
      <c r="L21" s="83"/>
      <c r="M21" s="83"/>
      <c r="N21" s="84"/>
      <c r="O21" s="83"/>
      <c r="P21" s="83"/>
      <c r="Q21" s="83"/>
      <c r="R21" s="84"/>
    </row>
    <row r="22" spans="1:18" s="81" customFormat="1" ht="13.5">
      <c r="B22" s="126"/>
      <c r="C22" s="126"/>
      <c r="D22" s="126"/>
      <c r="E22" s="126"/>
      <c r="F22" s="126"/>
      <c r="G22" s="127"/>
      <c r="H22" s="126"/>
      <c r="I22" s="126"/>
      <c r="J22" s="126"/>
      <c r="K22" s="85"/>
      <c r="O22" s="85"/>
    </row>
    <row r="23" spans="1:18" s="81" customFormat="1" ht="13.5">
      <c r="G23" s="85"/>
      <c r="K23" s="85"/>
      <c r="O23" s="85"/>
    </row>
    <row r="24" spans="1:18" s="81" customFormat="1" ht="13.5">
      <c r="G24" s="85"/>
      <c r="K24" s="85"/>
      <c r="O24" s="85"/>
    </row>
    <row r="25" spans="1:18" s="81" customFormat="1" ht="13.5">
      <c r="G25" s="85"/>
      <c r="K25" s="85"/>
      <c r="O25" s="85"/>
    </row>
    <row r="26" spans="1:18" s="81" customFormat="1" ht="13.5">
      <c r="G26" s="85"/>
      <c r="K26" s="85"/>
      <c r="O26" s="85"/>
    </row>
  </sheetData>
  <mergeCells count="28">
    <mergeCell ref="Q1:R2"/>
    <mergeCell ref="B5:C6"/>
    <mergeCell ref="D5:F6"/>
    <mergeCell ref="G5:J5"/>
    <mergeCell ref="K5:N5"/>
    <mergeCell ref="O5:R5"/>
    <mergeCell ref="G6:H6"/>
    <mergeCell ref="I6:J6"/>
    <mergeCell ref="K6:L6"/>
    <mergeCell ref="M6:N6"/>
    <mergeCell ref="O6:P6"/>
    <mergeCell ref="Q6:R6"/>
    <mergeCell ref="D15:E15"/>
    <mergeCell ref="D16:E16"/>
    <mergeCell ref="D17:E17"/>
    <mergeCell ref="D7:E7"/>
    <mergeCell ref="D8:E8"/>
    <mergeCell ref="D12:E12"/>
    <mergeCell ref="D13:E13"/>
    <mergeCell ref="D14:E14"/>
    <mergeCell ref="D9:E9"/>
    <mergeCell ref="D10:E10"/>
    <mergeCell ref="D11:E11"/>
    <mergeCell ref="C21:D21"/>
    <mergeCell ref="G21:I21"/>
    <mergeCell ref="D18:E18"/>
    <mergeCell ref="D19:E19"/>
    <mergeCell ref="D20:E20"/>
  </mergeCells>
  <phoneticPr fontId="4"/>
  <printOptions horizontalCentered="1"/>
  <pageMargins left="0.51181102362204722" right="0.51181102362204722" top="0.55118110236220474" bottom="0.35433070866141736" header="0.31496062992125984" footer="0.31496062992125984"/>
  <pageSetup paperSize="9" scale="92" orientation="landscape" r:id="rId1"/>
  <headerFooter>
    <oddFooter>&amp;C&amp;"ＭＳ Ｐ明朝,標準"&amp;12給食管理　様式９</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topLeftCell="A10" zoomScaleNormal="100" zoomScaleSheetLayoutView="100" workbookViewId="0">
      <selection activeCell="T30" sqref="T30:T31"/>
    </sheetView>
  </sheetViews>
  <sheetFormatPr defaultRowHeight="14.25"/>
  <cols>
    <col min="1" max="1" width="13.5" style="78" customWidth="1"/>
    <col min="2" max="2" width="7.875" style="78" customWidth="1"/>
    <col min="3" max="3" width="2.875" style="78" customWidth="1"/>
    <col min="4" max="5" width="8.25" style="78" customWidth="1"/>
    <col min="6" max="6" width="2.875" style="78" customWidth="1"/>
    <col min="7" max="7" width="7.875" style="90" customWidth="1"/>
    <col min="8" max="8" width="2.875" style="78" customWidth="1"/>
    <col min="9" max="9" width="12.25" style="78" customWidth="1"/>
    <col min="10" max="10" width="5.375" style="78" customWidth="1"/>
    <col min="11" max="11" width="7.875" style="90" customWidth="1"/>
    <col min="12" max="12" width="2.875" style="78" customWidth="1"/>
    <col min="13" max="13" width="12.25" style="78" customWidth="1"/>
    <col min="14" max="14" width="5.375" style="78" customWidth="1"/>
    <col min="15" max="15" width="7.875" style="90" customWidth="1"/>
    <col min="16" max="16" width="2.875" style="78" customWidth="1"/>
    <col min="17" max="17" width="12.25" style="78" customWidth="1"/>
    <col min="18" max="18" width="5.375" style="78" customWidth="1"/>
    <col min="19" max="261" width="9" style="78"/>
    <col min="262" max="264" width="6.625" style="78" customWidth="1"/>
    <col min="265" max="265" width="6.5" style="78" bestFit="1" customWidth="1"/>
    <col min="266" max="267" width="6.625" style="78" customWidth="1"/>
    <col min="268" max="268" width="6.375" style="78" customWidth="1"/>
    <col min="269" max="270" width="6.625" style="78" customWidth="1"/>
    <col min="271" max="271" width="6.5" style="78" bestFit="1" customWidth="1"/>
    <col min="272" max="273" width="6.625" style="78" customWidth="1"/>
    <col min="274" max="274" width="6.5" style="78" bestFit="1" customWidth="1"/>
    <col min="275" max="517" width="9" style="78"/>
    <col min="518" max="520" width="6.625" style="78" customWidth="1"/>
    <col min="521" max="521" width="6.5" style="78" bestFit="1" customWidth="1"/>
    <col min="522" max="523" width="6.625" style="78" customWidth="1"/>
    <col min="524" max="524" width="6.375" style="78" customWidth="1"/>
    <col min="525" max="526" width="6.625" style="78" customWidth="1"/>
    <col min="527" max="527" width="6.5" style="78" bestFit="1" customWidth="1"/>
    <col min="528" max="529" width="6.625" style="78" customWidth="1"/>
    <col min="530" max="530" width="6.5" style="78" bestFit="1" customWidth="1"/>
    <col min="531" max="773" width="9" style="78"/>
    <col min="774" max="776" width="6.625" style="78" customWidth="1"/>
    <col min="777" max="777" width="6.5" style="78" bestFit="1" customWidth="1"/>
    <col min="778" max="779" width="6.625" style="78" customWidth="1"/>
    <col min="780" max="780" width="6.375" style="78" customWidth="1"/>
    <col min="781" max="782" width="6.625" style="78" customWidth="1"/>
    <col min="783" max="783" width="6.5" style="78" bestFit="1" customWidth="1"/>
    <col min="784" max="785" width="6.625" style="78" customWidth="1"/>
    <col min="786" max="786" width="6.5" style="78" bestFit="1" customWidth="1"/>
    <col min="787" max="1029" width="9" style="78"/>
    <col min="1030" max="1032" width="6.625" style="78" customWidth="1"/>
    <col min="1033" max="1033" width="6.5" style="78" bestFit="1" customWidth="1"/>
    <col min="1034" max="1035" width="6.625" style="78" customWidth="1"/>
    <col min="1036" max="1036" width="6.375" style="78" customWidth="1"/>
    <col min="1037" max="1038" width="6.625" style="78" customWidth="1"/>
    <col min="1039" max="1039" width="6.5" style="78" bestFit="1" customWidth="1"/>
    <col min="1040" max="1041" width="6.625" style="78" customWidth="1"/>
    <col min="1042" max="1042" width="6.5" style="78" bestFit="1" customWidth="1"/>
    <col min="1043" max="1285" width="9" style="78"/>
    <col min="1286" max="1288" width="6.625" style="78" customWidth="1"/>
    <col min="1289" max="1289" width="6.5" style="78" bestFit="1" customWidth="1"/>
    <col min="1290" max="1291" width="6.625" style="78" customWidth="1"/>
    <col min="1292" max="1292" width="6.375" style="78" customWidth="1"/>
    <col min="1293" max="1294" width="6.625" style="78" customWidth="1"/>
    <col min="1295" max="1295" width="6.5" style="78" bestFit="1" customWidth="1"/>
    <col min="1296" max="1297" width="6.625" style="78" customWidth="1"/>
    <col min="1298" max="1298" width="6.5" style="78" bestFit="1" customWidth="1"/>
    <col min="1299" max="1541" width="9" style="78"/>
    <col min="1542" max="1544" width="6.625" style="78" customWidth="1"/>
    <col min="1545" max="1545" width="6.5" style="78" bestFit="1" customWidth="1"/>
    <col min="1546" max="1547" width="6.625" style="78" customWidth="1"/>
    <col min="1548" max="1548" width="6.375" style="78" customWidth="1"/>
    <col min="1549" max="1550" width="6.625" style="78" customWidth="1"/>
    <col min="1551" max="1551" width="6.5" style="78" bestFit="1" customWidth="1"/>
    <col min="1552" max="1553" width="6.625" style="78" customWidth="1"/>
    <col min="1554" max="1554" width="6.5" style="78" bestFit="1" customWidth="1"/>
    <col min="1555" max="1797" width="9" style="78"/>
    <col min="1798" max="1800" width="6.625" style="78" customWidth="1"/>
    <col min="1801" max="1801" width="6.5" style="78" bestFit="1" customWidth="1"/>
    <col min="1802" max="1803" width="6.625" style="78" customWidth="1"/>
    <col min="1804" max="1804" width="6.375" style="78" customWidth="1"/>
    <col min="1805" max="1806" width="6.625" style="78" customWidth="1"/>
    <col min="1807" max="1807" width="6.5" style="78" bestFit="1" customWidth="1"/>
    <col min="1808" max="1809" width="6.625" style="78" customWidth="1"/>
    <col min="1810" max="1810" width="6.5" style="78" bestFit="1" customWidth="1"/>
    <col min="1811" max="2053" width="9" style="78"/>
    <col min="2054" max="2056" width="6.625" style="78" customWidth="1"/>
    <col min="2057" max="2057" width="6.5" style="78" bestFit="1" customWidth="1"/>
    <col min="2058" max="2059" width="6.625" style="78" customWidth="1"/>
    <col min="2060" max="2060" width="6.375" style="78" customWidth="1"/>
    <col min="2061" max="2062" width="6.625" style="78" customWidth="1"/>
    <col min="2063" max="2063" width="6.5" style="78" bestFit="1" customWidth="1"/>
    <col min="2064" max="2065" width="6.625" style="78" customWidth="1"/>
    <col min="2066" max="2066" width="6.5" style="78" bestFit="1" customWidth="1"/>
    <col min="2067" max="2309" width="9" style="78"/>
    <col min="2310" max="2312" width="6.625" style="78" customWidth="1"/>
    <col min="2313" max="2313" width="6.5" style="78" bestFit="1" customWidth="1"/>
    <col min="2314" max="2315" width="6.625" style="78" customWidth="1"/>
    <col min="2316" max="2316" width="6.375" style="78" customWidth="1"/>
    <col min="2317" max="2318" width="6.625" style="78" customWidth="1"/>
    <col min="2319" max="2319" width="6.5" style="78" bestFit="1" customWidth="1"/>
    <col min="2320" max="2321" width="6.625" style="78" customWidth="1"/>
    <col min="2322" max="2322" width="6.5" style="78" bestFit="1" customWidth="1"/>
    <col min="2323" max="2565" width="9" style="78"/>
    <col min="2566" max="2568" width="6.625" style="78" customWidth="1"/>
    <col min="2569" max="2569" width="6.5" style="78" bestFit="1" customWidth="1"/>
    <col min="2570" max="2571" width="6.625" style="78" customWidth="1"/>
    <col min="2572" max="2572" width="6.375" style="78" customWidth="1"/>
    <col min="2573" max="2574" width="6.625" style="78" customWidth="1"/>
    <col min="2575" max="2575" width="6.5" style="78" bestFit="1" customWidth="1"/>
    <col min="2576" max="2577" width="6.625" style="78" customWidth="1"/>
    <col min="2578" max="2578" width="6.5" style="78" bestFit="1" customWidth="1"/>
    <col min="2579" max="2821" width="9" style="78"/>
    <col min="2822" max="2824" width="6.625" style="78" customWidth="1"/>
    <col min="2825" max="2825" width="6.5" style="78" bestFit="1" customWidth="1"/>
    <col min="2826" max="2827" width="6.625" style="78" customWidth="1"/>
    <col min="2828" max="2828" width="6.375" style="78" customWidth="1"/>
    <col min="2829" max="2830" width="6.625" style="78" customWidth="1"/>
    <col min="2831" max="2831" width="6.5" style="78" bestFit="1" customWidth="1"/>
    <col min="2832" max="2833" width="6.625" style="78" customWidth="1"/>
    <col min="2834" max="2834" width="6.5" style="78" bestFit="1" customWidth="1"/>
    <col min="2835" max="3077" width="9" style="78"/>
    <col min="3078" max="3080" width="6.625" style="78" customWidth="1"/>
    <col min="3081" max="3081" width="6.5" style="78" bestFit="1" customWidth="1"/>
    <col min="3082" max="3083" width="6.625" style="78" customWidth="1"/>
    <col min="3084" max="3084" width="6.375" style="78" customWidth="1"/>
    <col min="3085" max="3086" width="6.625" style="78" customWidth="1"/>
    <col min="3087" max="3087" width="6.5" style="78" bestFit="1" customWidth="1"/>
    <col min="3088" max="3089" width="6.625" style="78" customWidth="1"/>
    <col min="3090" max="3090" width="6.5" style="78" bestFit="1" customWidth="1"/>
    <col min="3091" max="3333" width="9" style="78"/>
    <col min="3334" max="3336" width="6.625" style="78" customWidth="1"/>
    <col min="3337" max="3337" width="6.5" style="78" bestFit="1" customWidth="1"/>
    <col min="3338" max="3339" width="6.625" style="78" customWidth="1"/>
    <col min="3340" max="3340" width="6.375" style="78" customWidth="1"/>
    <col min="3341" max="3342" width="6.625" style="78" customWidth="1"/>
    <col min="3343" max="3343" width="6.5" style="78" bestFit="1" customWidth="1"/>
    <col min="3344" max="3345" width="6.625" style="78" customWidth="1"/>
    <col min="3346" max="3346" width="6.5" style="78" bestFit="1" customWidth="1"/>
    <col min="3347" max="3589" width="9" style="78"/>
    <col min="3590" max="3592" width="6.625" style="78" customWidth="1"/>
    <col min="3593" max="3593" width="6.5" style="78" bestFit="1" customWidth="1"/>
    <col min="3594" max="3595" width="6.625" style="78" customWidth="1"/>
    <col min="3596" max="3596" width="6.375" style="78" customWidth="1"/>
    <col min="3597" max="3598" width="6.625" style="78" customWidth="1"/>
    <col min="3599" max="3599" width="6.5" style="78" bestFit="1" customWidth="1"/>
    <col min="3600" max="3601" width="6.625" style="78" customWidth="1"/>
    <col min="3602" max="3602" width="6.5" style="78" bestFit="1" customWidth="1"/>
    <col min="3603" max="3845" width="9" style="78"/>
    <col min="3846" max="3848" width="6.625" style="78" customWidth="1"/>
    <col min="3849" max="3849" width="6.5" style="78" bestFit="1" customWidth="1"/>
    <col min="3850" max="3851" width="6.625" style="78" customWidth="1"/>
    <col min="3852" max="3852" width="6.375" style="78" customWidth="1"/>
    <col min="3853" max="3854" width="6.625" style="78" customWidth="1"/>
    <col min="3855" max="3855" width="6.5" style="78" bestFit="1" customWidth="1"/>
    <col min="3856" max="3857" width="6.625" style="78" customWidth="1"/>
    <col min="3858" max="3858" width="6.5" style="78" bestFit="1" customWidth="1"/>
    <col min="3859" max="4101" width="9" style="78"/>
    <col min="4102" max="4104" width="6.625" style="78" customWidth="1"/>
    <col min="4105" max="4105" width="6.5" style="78" bestFit="1" customWidth="1"/>
    <col min="4106" max="4107" width="6.625" style="78" customWidth="1"/>
    <col min="4108" max="4108" width="6.375" style="78" customWidth="1"/>
    <col min="4109" max="4110" width="6.625" style="78" customWidth="1"/>
    <col min="4111" max="4111" width="6.5" style="78" bestFit="1" customWidth="1"/>
    <col min="4112" max="4113" width="6.625" style="78" customWidth="1"/>
    <col min="4114" max="4114" width="6.5" style="78" bestFit="1" customWidth="1"/>
    <col min="4115" max="4357" width="9" style="78"/>
    <col min="4358" max="4360" width="6.625" style="78" customWidth="1"/>
    <col min="4361" max="4361" width="6.5" style="78" bestFit="1" customWidth="1"/>
    <col min="4362" max="4363" width="6.625" style="78" customWidth="1"/>
    <col min="4364" max="4364" width="6.375" style="78" customWidth="1"/>
    <col min="4365" max="4366" width="6.625" style="78" customWidth="1"/>
    <col min="4367" max="4367" width="6.5" style="78" bestFit="1" customWidth="1"/>
    <col min="4368" max="4369" width="6.625" style="78" customWidth="1"/>
    <col min="4370" max="4370" width="6.5" style="78" bestFit="1" customWidth="1"/>
    <col min="4371" max="4613" width="9" style="78"/>
    <col min="4614" max="4616" width="6.625" style="78" customWidth="1"/>
    <col min="4617" max="4617" width="6.5" style="78" bestFit="1" customWidth="1"/>
    <col min="4618" max="4619" width="6.625" style="78" customWidth="1"/>
    <col min="4620" max="4620" width="6.375" style="78" customWidth="1"/>
    <col min="4621" max="4622" width="6.625" style="78" customWidth="1"/>
    <col min="4623" max="4623" width="6.5" style="78" bestFit="1" customWidth="1"/>
    <col min="4624" max="4625" width="6.625" style="78" customWidth="1"/>
    <col min="4626" max="4626" width="6.5" style="78" bestFit="1" customWidth="1"/>
    <col min="4627" max="4869" width="9" style="78"/>
    <col min="4870" max="4872" width="6.625" style="78" customWidth="1"/>
    <col min="4873" max="4873" width="6.5" style="78" bestFit="1" customWidth="1"/>
    <col min="4874" max="4875" width="6.625" style="78" customWidth="1"/>
    <col min="4876" max="4876" width="6.375" style="78" customWidth="1"/>
    <col min="4877" max="4878" width="6.625" style="78" customWidth="1"/>
    <col min="4879" max="4879" width="6.5" style="78" bestFit="1" customWidth="1"/>
    <col min="4880" max="4881" width="6.625" style="78" customWidth="1"/>
    <col min="4882" max="4882" width="6.5" style="78" bestFit="1" customWidth="1"/>
    <col min="4883" max="5125" width="9" style="78"/>
    <col min="5126" max="5128" width="6.625" style="78" customWidth="1"/>
    <col min="5129" max="5129" width="6.5" style="78" bestFit="1" customWidth="1"/>
    <col min="5130" max="5131" width="6.625" style="78" customWidth="1"/>
    <col min="5132" max="5132" width="6.375" style="78" customWidth="1"/>
    <col min="5133" max="5134" width="6.625" style="78" customWidth="1"/>
    <col min="5135" max="5135" width="6.5" style="78" bestFit="1" customWidth="1"/>
    <col min="5136" max="5137" width="6.625" style="78" customWidth="1"/>
    <col min="5138" max="5138" width="6.5" style="78" bestFit="1" customWidth="1"/>
    <col min="5139" max="5381" width="9" style="78"/>
    <col min="5382" max="5384" width="6.625" style="78" customWidth="1"/>
    <col min="5385" max="5385" width="6.5" style="78" bestFit="1" customWidth="1"/>
    <col min="5386" max="5387" width="6.625" style="78" customWidth="1"/>
    <col min="5388" max="5388" width="6.375" style="78" customWidth="1"/>
    <col min="5389" max="5390" width="6.625" style="78" customWidth="1"/>
    <col min="5391" max="5391" width="6.5" style="78" bestFit="1" customWidth="1"/>
    <col min="5392" max="5393" width="6.625" style="78" customWidth="1"/>
    <col min="5394" max="5394" width="6.5" style="78" bestFit="1" customWidth="1"/>
    <col min="5395" max="5637" width="9" style="78"/>
    <col min="5638" max="5640" width="6.625" style="78" customWidth="1"/>
    <col min="5641" max="5641" width="6.5" style="78" bestFit="1" customWidth="1"/>
    <col min="5642" max="5643" width="6.625" style="78" customWidth="1"/>
    <col min="5644" max="5644" width="6.375" style="78" customWidth="1"/>
    <col min="5645" max="5646" width="6.625" style="78" customWidth="1"/>
    <col min="5647" max="5647" width="6.5" style="78" bestFit="1" customWidth="1"/>
    <col min="5648" max="5649" width="6.625" style="78" customWidth="1"/>
    <col min="5650" max="5650" width="6.5" style="78" bestFit="1" customWidth="1"/>
    <col min="5651" max="5893" width="9" style="78"/>
    <col min="5894" max="5896" width="6.625" style="78" customWidth="1"/>
    <col min="5897" max="5897" width="6.5" style="78" bestFit="1" customWidth="1"/>
    <col min="5898" max="5899" width="6.625" style="78" customWidth="1"/>
    <col min="5900" max="5900" width="6.375" style="78" customWidth="1"/>
    <col min="5901" max="5902" width="6.625" style="78" customWidth="1"/>
    <col min="5903" max="5903" width="6.5" style="78" bestFit="1" customWidth="1"/>
    <col min="5904" max="5905" width="6.625" style="78" customWidth="1"/>
    <col min="5906" max="5906" width="6.5" style="78" bestFit="1" customWidth="1"/>
    <col min="5907" max="6149" width="9" style="78"/>
    <col min="6150" max="6152" width="6.625" style="78" customWidth="1"/>
    <col min="6153" max="6153" width="6.5" style="78" bestFit="1" customWidth="1"/>
    <col min="6154" max="6155" width="6.625" style="78" customWidth="1"/>
    <col min="6156" max="6156" width="6.375" style="78" customWidth="1"/>
    <col min="6157" max="6158" width="6.625" style="78" customWidth="1"/>
    <col min="6159" max="6159" width="6.5" style="78" bestFit="1" customWidth="1"/>
    <col min="6160" max="6161" width="6.625" style="78" customWidth="1"/>
    <col min="6162" max="6162" width="6.5" style="78" bestFit="1" customWidth="1"/>
    <col min="6163" max="6405" width="9" style="78"/>
    <col min="6406" max="6408" width="6.625" style="78" customWidth="1"/>
    <col min="6409" max="6409" width="6.5" style="78" bestFit="1" customWidth="1"/>
    <col min="6410" max="6411" width="6.625" style="78" customWidth="1"/>
    <col min="6412" max="6412" width="6.375" style="78" customWidth="1"/>
    <col min="6413" max="6414" width="6.625" style="78" customWidth="1"/>
    <col min="6415" max="6415" width="6.5" style="78" bestFit="1" customWidth="1"/>
    <col min="6416" max="6417" width="6.625" style="78" customWidth="1"/>
    <col min="6418" max="6418" width="6.5" style="78" bestFit="1" customWidth="1"/>
    <col min="6419" max="6661" width="9" style="78"/>
    <col min="6662" max="6664" width="6.625" style="78" customWidth="1"/>
    <col min="6665" max="6665" width="6.5" style="78" bestFit="1" customWidth="1"/>
    <col min="6666" max="6667" width="6.625" style="78" customWidth="1"/>
    <col min="6668" max="6668" width="6.375" style="78" customWidth="1"/>
    <col min="6669" max="6670" width="6.625" style="78" customWidth="1"/>
    <col min="6671" max="6671" width="6.5" style="78" bestFit="1" customWidth="1"/>
    <col min="6672" max="6673" width="6.625" style="78" customWidth="1"/>
    <col min="6674" max="6674" width="6.5" style="78" bestFit="1" customWidth="1"/>
    <col min="6675" max="6917" width="9" style="78"/>
    <col min="6918" max="6920" width="6.625" style="78" customWidth="1"/>
    <col min="6921" max="6921" width="6.5" style="78" bestFit="1" customWidth="1"/>
    <col min="6922" max="6923" width="6.625" style="78" customWidth="1"/>
    <col min="6924" max="6924" width="6.375" style="78" customWidth="1"/>
    <col min="6925" max="6926" width="6.625" style="78" customWidth="1"/>
    <col min="6927" max="6927" width="6.5" style="78" bestFit="1" customWidth="1"/>
    <col min="6928" max="6929" width="6.625" style="78" customWidth="1"/>
    <col min="6930" max="6930" width="6.5" style="78" bestFit="1" customWidth="1"/>
    <col min="6931" max="7173" width="9" style="78"/>
    <col min="7174" max="7176" width="6.625" style="78" customWidth="1"/>
    <col min="7177" max="7177" width="6.5" style="78" bestFit="1" customWidth="1"/>
    <col min="7178" max="7179" width="6.625" style="78" customWidth="1"/>
    <col min="7180" max="7180" width="6.375" style="78" customWidth="1"/>
    <col min="7181" max="7182" width="6.625" style="78" customWidth="1"/>
    <col min="7183" max="7183" width="6.5" style="78" bestFit="1" customWidth="1"/>
    <col min="7184" max="7185" width="6.625" style="78" customWidth="1"/>
    <col min="7186" max="7186" width="6.5" style="78" bestFit="1" customWidth="1"/>
    <col min="7187" max="7429" width="9" style="78"/>
    <col min="7430" max="7432" width="6.625" style="78" customWidth="1"/>
    <col min="7433" max="7433" width="6.5" style="78" bestFit="1" customWidth="1"/>
    <col min="7434" max="7435" width="6.625" style="78" customWidth="1"/>
    <col min="7436" max="7436" width="6.375" style="78" customWidth="1"/>
    <col min="7437" max="7438" width="6.625" style="78" customWidth="1"/>
    <col min="7439" max="7439" width="6.5" style="78" bestFit="1" customWidth="1"/>
    <col min="7440" max="7441" width="6.625" style="78" customWidth="1"/>
    <col min="7442" max="7442" width="6.5" style="78" bestFit="1" customWidth="1"/>
    <col min="7443" max="7685" width="9" style="78"/>
    <col min="7686" max="7688" width="6.625" style="78" customWidth="1"/>
    <col min="7689" max="7689" width="6.5" style="78" bestFit="1" customWidth="1"/>
    <col min="7690" max="7691" width="6.625" style="78" customWidth="1"/>
    <col min="7692" max="7692" width="6.375" style="78" customWidth="1"/>
    <col min="7693" max="7694" width="6.625" style="78" customWidth="1"/>
    <col min="7695" max="7695" width="6.5" style="78" bestFit="1" customWidth="1"/>
    <col min="7696" max="7697" width="6.625" style="78" customWidth="1"/>
    <col min="7698" max="7698" width="6.5" style="78" bestFit="1" customWidth="1"/>
    <col min="7699" max="7941" width="9" style="78"/>
    <col min="7942" max="7944" width="6.625" style="78" customWidth="1"/>
    <col min="7945" max="7945" width="6.5" style="78" bestFit="1" customWidth="1"/>
    <col min="7946" max="7947" width="6.625" style="78" customWidth="1"/>
    <col min="7948" max="7948" width="6.375" style="78" customWidth="1"/>
    <col min="7949" max="7950" width="6.625" style="78" customWidth="1"/>
    <col min="7951" max="7951" width="6.5" style="78" bestFit="1" customWidth="1"/>
    <col min="7952" max="7953" width="6.625" style="78" customWidth="1"/>
    <col min="7954" max="7954" width="6.5" style="78" bestFit="1" customWidth="1"/>
    <col min="7955" max="8197" width="9" style="78"/>
    <col min="8198" max="8200" width="6.625" style="78" customWidth="1"/>
    <col min="8201" max="8201" width="6.5" style="78" bestFit="1" customWidth="1"/>
    <col min="8202" max="8203" width="6.625" style="78" customWidth="1"/>
    <col min="8204" max="8204" width="6.375" style="78" customWidth="1"/>
    <col min="8205" max="8206" width="6.625" style="78" customWidth="1"/>
    <col min="8207" max="8207" width="6.5" style="78" bestFit="1" customWidth="1"/>
    <col min="8208" max="8209" width="6.625" style="78" customWidth="1"/>
    <col min="8210" max="8210" width="6.5" style="78" bestFit="1" customWidth="1"/>
    <col min="8211" max="8453" width="9" style="78"/>
    <col min="8454" max="8456" width="6.625" style="78" customWidth="1"/>
    <col min="8457" max="8457" width="6.5" style="78" bestFit="1" customWidth="1"/>
    <col min="8458" max="8459" width="6.625" style="78" customWidth="1"/>
    <col min="8460" max="8460" width="6.375" style="78" customWidth="1"/>
    <col min="8461" max="8462" width="6.625" style="78" customWidth="1"/>
    <col min="8463" max="8463" width="6.5" style="78" bestFit="1" customWidth="1"/>
    <col min="8464" max="8465" width="6.625" style="78" customWidth="1"/>
    <col min="8466" max="8466" width="6.5" style="78" bestFit="1" customWidth="1"/>
    <col min="8467" max="8709" width="9" style="78"/>
    <col min="8710" max="8712" width="6.625" style="78" customWidth="1"/>
    <col min="8713" max="8713" width="6.5" style="78" bestFit="1" customWidth="1"/>
    <col min="8714" max="8715" width="6.625" style="78" customWidth="1"/>
    <col min="8716" max="8716" width="6.375" style="78" customWidth="1"/>
    <col min="8717" max="8718" width="6.625" style="78" customWidth="1"/>
    <col min="8719" max="8719" width="6.5" style="78" bestFit="1" customWidth="1"/>
    <col min="8720" max="8721" width="6.625" style="78" customWidth="1"/>
    <col min="8722" max="8722" width="6.5" style="78" bestFit="1" customWidth="1"/>
    <col min="8723" max="8965" width="9" style="78"/>
    <col min="8966" max="8968" width="6.625" style="78" customWidth="1"/>
    <col min="8969" max="8969" width="6.5" style="78" bestFit="1" customWidth="1"/>
    <col min="8970" max="8971" width="6.625" style="78" customWidth="1"/>
    <col min="8972" max="8972" width="6.375" style="78" customWidth="1"/>
    <col min="8973" max="8974" width="6.625" style="78" customWidth="1"/>
    <col min="8975" max="8975" width="6.5" style="78" bestFit="1" customWidth="1"/>
    <col min="8976" max="8977" width="6.625" style="78" customWidth="1"/>
    <col min="8978" max="8978" width="6.5" style="78" bestFit="1" customWidth="1"/>
    <col min="8979" max="9221" width="9" style="78"/>
    <col min="9222" max="9224" width="6.625" style="78" customWidth="1"/>
    <col min="9225" max="9225" width="6.5" style="78" bestFit="1" customWidth="1"/>
    <col min="9226" max="9227" width="6.625" style="78" customWidth="1"/>
    <col min="9228" max="9228" width="6.375" style="78" customWidth="1"/>
    <col min="9229" max="9230" width="6.625" style="78" customWidth="1"/>
    <col min="9231" max="9231" width="6.5" style="78" bestFit="1" customWidth="1"/>
    <col min="9232" max="9233" width="6.625" style="78" customWidth="1"/>
    <col min="9234" max="9234" width="6.5" style="78" bestFit="1" customWidth="1"/>
    <col min="9235" max="9477" width="9" style="78"/>
    <col min="9478" max="9480" width="6.625" style="78" customWidth="1"/>
    <col min="9481" max="9481" width="6.5" style="78" bestFit="1" customWidth="1"/>
    <col min="9482" max="9483" width="6.625" style="78" customWidth="1"/>
    <col min="9484" max="9484" width="6.375" style="78" customWidth="1"/>
    <col min="9485" max="9486" width="6.625" style="78" customWidth="1"/>
    <col min="9487" max="9487" width="6.5" style="78" bestFit="1" customWidth="1"/>
    <col min="9488" max="9489" width="6.625" style="78" customWidth="1"/>
    <col min="9490" max="9490" width="6.5" style="78" bestFit="1" customWidth="1"/>
    <col min="9491" max="9733" width="9" style="78"/>
    <col min="9734" max="9736" width="6.625" style="78" customWidth="1"/>
    <col min="9737" max="9737" width="6.5" style="78" bestFit="1" customWidth="1"/>
    <col min="9738" max="9739" width="6.625" style="78" customWidth="1"/>
    <col min="9740" max="9740" width="6.375" style="78" customWidth="1"/>
    <col min="9741" max="9742" width="6.625" style="78" customWidth="1"/>
    <col min="9743" max="9743" width="6.5" style="78" bestFit="1" customWidth="1"/>
    <col min="9744" max="9745" width="6.625" style="78" customWidth="1"/>
    <col min="9746" max="9746" width="6.5" style="78" bestFit="1" customWidth="1"/>
    <col min="9747" max="9989" width="9" style="78"/>
    <col min="9990" max="9992" width="6.625" style="78" customWidth="1"/>
    <col min="9993" max="9993" width="6.5" style="78" bestFit="1" customWidth="1"/>
    <col min="9994" max="9995" width="6.625" style="78" customWidth="1"/>
    <col min="9996" max="9996" width="6.375" style="78" customWidth="1"/>
    <col min="9997" max="9998" width="6.625" style="78" customWidth="1"/>
    <col min="9999" max="9999" width="6.5" style="78" bestFit="1" customWidth="1"/>
    <col min="10000" max="10001" width="6.625" style="78" customWidth="1"/>
    <col min="10002" max="10002" width="6.5" style="78" bestFit="1" customWidth="1"/>
    <col min="10003" max="10245" width="9" style="78"/>
    <col min="10246" max="10248" width="6.625" style="78" customWidth="1"/>
    <col min="10249" max="10249" width="6.5" style="78" bestFit="1" customWidth="1"/>
    <col min="10250" max="10251" width="6.625" style="78" customWidth="1"/>
    <col min="10252" max="10252" width="6.375" style="78" customWidth="1"/>
    <col min="10253" max="10254" width="6.625" style="78" customWidth="1"/>
    <col min="10255" max="10255" width="6.5" style="78" bestFit="1" customWidth="1"/>
    <col min="10256" max="10257" width="6.625" style="78" customWidth="1"/>
    <col min="10258" max="10258" width="6.5" style="78" bestFit="1" customWidth="1"/>
    <col min="10259" max="10501" width="9" style="78"/>
    <col min="10502" max="10504" width="6.625" style="78" customWidth="1"/>
    <col min="10505" max="10505" width="6.5" style="78" bestFit="1" customWidth="1"/>
    <col min="10506" max="10507" width="6.625" style="78" customWidth="1"/>
    <col min="10508" max="10508" width="6.375" style="78" customWidth="1"/>
    <col min="10509" max="10510" width="6.625" style="78" customWidth="1"/>
    <col min="10511" max="10511" width="6.5" style="78" bestFit="1" customWidth="1"/>
    <col min="10512" max="10513" width="6.625" style="78" customWidth="1"/>
    <col min="10514" max="10514" width="6.5" style="78" bestFit="1" customWidth="1"/>
    <col min="10515" max="10757" width="9" style="78"/>
    <col min="10758" max="10760" width="6.625" style="78" customWidth="1"/>
    <col min="10761" max="10761" width="6.5" style="78" bestFit="1" customWidth="1"/>
    <col min="10762" max="10763" width="6.625" style="78" customWidth="1"/>
    <col min="10764" max="10764" width="6.375" style="78" customWidth="1"/>
    <col min="10765" max="10766" width="6.625" style="78" customWidth="1"/>
    <col min="10767" max="10767" width="6.5" style="78" bestFit="1" customWidth="1"/>
    <col min="10768" max="10769" width="6.625" style="78" customWidth="1"/>
    <col min="10770" max="10770" width="6.5" style="78" bestFit="1" customWidth="1"/>
    <col min="10771" max="11013" width="9" style="78"/>
    <col min="11014" max="11016" width="6.625" style="78" customWidth="1"/>
    <col min="11017" max="11017" width="6.5" style="78" bestFit="1" customWidth="1"/>
    <col min="11018" max="11019" width="6.625" style="78" customWidth="1"/>
    <col min="11020" max="11020" width="6.375" style="78" customWidth="1"/>
    <col min="11021" max="11022" width="6.625" style="78" customWidth="1"/>
    <col min="11023" max="11023" width="6.5" style="78" bestFit="1" customWidth="1"/>
    <col min="11024" max="11025" width="6.625" style="78" customWidth="1"/>
    <col min="11026" max="11026" width="6.5" style="78" bestFit="1" customWidth="1"/>
    <col min="11027" max="11269" width="9" style="78"/>
    <col min="11270" max="11272" width="6.625" style="78" customWidth="1"/>
    <col min="11273" max="11273" width="6.5" style="78" bestFit="1" customWidth="1"/>
    <col min="11274" max="11275" width="6.625" style="78" customWidth="1"/>
    <col min="11276" max="11276" width="6.375" style="78" customWidth="1"/>
    <col min="11277" max="11278" width="6.625" style="78" customWidth="1"/>
    <col min="11279" max="11279" width="6.5" style="78" bestFit="1" customWidth="1"/>
    <col min="11280" max="11281" width="6.625" style="78" customWidth="1"/>
    <col min="11282" max="11282" width="6.5" style="78" bestFit="1" customWidth="1"/>
    <col min="11283" max="11525" width="9" style="78"/>
    <col min="11526" max="11528" width="6.625" style="78" customWidth="1"/>
    <col min="11529" max="11529" width="6.5" style="78" bestFit="1" customWidth="1"/>
    <col min="11530" max="11531" width="6.625" style="78" customWidth="1"/>
    <col min="11532" max="11532" width="6.375" style="78" customWidth="1"/>
    <col min="11533" max="11534" width="6.625" style="78" customWidth="1"/>
    <col min="11535" max="11535" width="6.5" style="78" bestFit="1" customWidth="1"/>
    <col min="11536" max="11537" width="6.625" style="78" customWidth="1"/>
    <col min="11538" max="11538" width="6.5" style="78" bestFit="1" customWidth="1"/>
    <col min="11539" max="11781" width="9" style="78"/>
    <col min="11782" max="11784" width="6.625" style="78" customWidth="1"/>
    <col min="11785" max="11785" width="6.5" style="78" bestFit="1" customWidth="1"/>
    <col min="11786" max="11787" width="6.625" style="78" customWidth="1"/>
    <col min="11788" max="11788" width="6.375" style="78" customWidth="1"/>
    <col min="11789" max="11790" width="6.625" style="78" customWidth="1"/>
    <col min="11791" max="11791" width="6.5" style="78" bestFit="1" customWidth="1"/>
    <col min="11792" max="11793" width="6.625" style="78" customWidth="1"/>
    <col min="11794" max="11794" width="6.5" style="78" bestFit="1" customWidth="1"/>
    <col min="11795" max="12037" width="9" style="78"/>
    <col min="12038" max="12040" width="6.625" style="78" customWidth="1"/>
    <col min="12041" max="12041" width="6.5" style="78" bestFit="1" customWidth="1"/>
    <col min="12042" max="12043" width="6.625" style="78" customWidth="1"/>
    <col min="12044" max="12044" width="6.375" style="78" customWidth="1"/>
    <col min="12045" max="12046" width="6.625" style="78" customWidth="1"/>
    <col min="12047" max="12047" width="6.5" style="78" bestFit="1" customWidth="1"/>
    <col min="12048" max="12049" width="6.625" style="78" customWidth="1"/>
    <col min="12050" max="12050" width="6.5" style="78" bestFit="1" customWidth="1"/>
    <col min="12051" max="12293" width="9" style="78"/>
    <col min="12294" max="12296" width="6.625" style="78" customWidth="1"/>
    <col min="12297" max="12297" width="6.5" style="78" bestFit="1" customWidth="1"/>
    <col min="12298" max="12299" width="6.625" style="78" customWidth="1"/>
    <col min="12300" max="12300" width="6.375" style="78" customWidth="1"/>
    <col min="12301" max="12302" width="6.625" style="78" customWidth="1"/>
    <col min="12303" max="12303" width="6.5" style="78" bestFit="1" customWidth="1"/>
    <col min="12304" max="12305" width="6.625" style="78" customWidth="1"/>
    <col min="12306" max="12306" width="6.5" style="78" bestFit="1" customWidth="1"/>
    <col min="12307" max="12549" width="9" style="78"/>
    <col min="12550" max="12552" width="6.625" style="78" customWidth="1"/>
    <col min="12553" max="12553" width="6.5" style="78" bestFit="1" customWidth="1"/>
    <col min="12554" max="12555" width="6.625" style="78" customWidth="1"/>
    <col min="12556" max="12556" width="6.375" style="78" customWidth="1"/>
    <col min="12557" max="12558" width="6.625" style="78" customWidth="1"/>
    <col min="12559" max="12559" width="6.5" style="78" bestFit="1" customWidth="1"/>
    <col min="12560" max="12561" width="6.625" style="78" customWidth="1"/>
    <col min="12562" max="12562" width="6.5" style="78" bestFit="1" customWidth="1"/>
    <col min="12563" max="12805" width="9" style="78"/>
    <col min="12806" max="12808" width="6.625" style="78" customWidth="1"/>
    <col min="12809" max="12809" width="6.5" style="78" bestFit="1" customWidth="1"/>
    <col min="12810" max="12811" width="6.625" style="78" customWidth="1"/>
    <col min="12812" max="12812" width="6.375" style="78" customWidth="1"/>
    <col min="12813" max="12814" width="6.625" style="78" customWidth="1"/>
    <col min="12815" max="12815" width="6.5" style="78" bestFit="1" customWidth="1"/>
    <col min="12816" max="12817" width="6.625" style="78" customWidth="1"/>
    <col min="12818" max="12818" width="6.5" style="78" bestFit="1" customWidth="1"/>
    <col min="12819" max="13061" width="9" style="78"/>
    <col min="13062" max="13064" width="6.625" style="78" customWidth="1"/>
    <col min="13065" max="13065" width="6.5" style="78" bestFit="1" customWidth="1"/>
    <col min="13066" max="13067" width="6.625" style="78" customWidth="1"/>
    <col min="13068" max="13068" width="6.375" style="78" customWidth="1"/>
    <col min="13069" max="13070" width="6.625" style="78" customWidth="1"/>
    <col min="13071" max="13071" width="6.5" style="78" bestFit="1" customWidth="1"/>
    <col min="13072" max="13073" width="6.625" style="78" customWidth="1"/>
    <col min="13074" max="13074" width="6.5" style="78" bestFit="1" customWidth="1"/>
    <col min="13075" max="13317" width="9" style="78"/>
    <col min="13318" max="13320" width="6.625" style="78" customWidth="1"/>
    <col min="13321" max="13321" width="6.5" style="78" bestFit="1" customWidth="1"/>
    <col min="13322" max="13323" width="6.625" style="78" customWidth="1"/>
    <col min="13324" max="13324" width="6.375" style="78" customWidth="1"/>
    <col min="13325" max="13326" width="6.625" style="78" customWidth="1"/>
    <col min="13327" max="13327" width="6.5" style="78" bestFit="1" customWidth="1"/>
    <col min="13328" max="13329" width="6.625" style="78" customWidth="1"/>
    <col min="13330" max="13330" width="6.5" style="78" bestFit="1" customWidth="1"/>
    <col min="13331" max="13573" width="9" style="78"/>
    <col min="13574" max="13576" width="6.625" style="78" customWidth="1"/>
    <col min="13577" max="13577" width="6.5" style="78" bestFit="1" customWidth="1"/>
    <col min="13578" max="13579" width="6.625" style="78" customWidth="1"/>
    <col min="13580" max="13580" width="6.375" style="78" customWidth="1"/>
    <col min="13581" max="13582" width="6.625" style="78" customWidth="1"/>
    <col min="13583" max="13583" width="6.5" style="78" bestFit="1" customWidth="1"/>
    <col min="13584" max="13585" width="6.625" style="78" customWidth="1"/>
    <col min="13586" max="13586" width="6.5" style="78" bestFit="1" customWidth="1"/>
    <col min="13587" max="13829" width="9" style="78"/>
    <col min="13830" max="13832" width="6.625" style="78" customWidth="1"/>
    <col min="13833" max="13833" width="6.5" style="78" bestFit="1" customWidth="1"/>
    <col min="13834" max="13835" width="6.625" style="78" customWidth="1"/>
    <col min="13836" max="13836" width="6.375" style="78" customWidth="1"/>
    <col min="13837" max="13838" width="6.625" style="78" customWidth="1"/>
    <col min="13839" max="13839" width="6.5" style="78" bestFit="1" customWidth="1"/>
    <col min="13840" max="13841" width="6.625" style="78" customWidth="1"/>
    <col min="13842" max="13842" width="6.5" style="78" bestFit="1" customWidth="1"/>
    <col min="13843" max="14085" width="9" style="78"/>
    <col min="14086" max="14088" width="6.625" style="78" customWidth="1"/>
    <col min="14089" max="14089" width="6.5" style="78" bestFit="1" customWidth="1"/>
    <col min="14090" max="14091" width="6.625" style="78" customWidth="1"/>
    <col min="14092" max="14092" width="6.375" style="78" customWidth="1"/>
    <col min="14093" max="14094" width="6.625" style="78" customWidth="1"/>
    <col min="14095" max="14095" width="6.5" style="78" bestFit="1" customWidth="1"/>
    <col min="14096" max="14097" width="6.625" style="78" customWidth="1"/>
    <col min="14098" max="14098" width="6.5" style="78" bestFit="1" customWidth="1"/>
    <col min="14099" max="14341" width="9" style="78"/>
    <col min="14342" max="14344" width="6.625" style="78" customWidth="1"/>
    <col min="14345" max="14345" width="6.5" style="78" bestFit="1" customWidth="1"/>
    <col min="14346" max="14347" width="6.625" style="78" customWidth="1"/>
    <col min="14348" max="14348" width="6.375" style="78" customWidth="1"/>
    <col min="14349" max="14350" width="6.625" style="78" customWidth="1"/>
    <col min="14351" max="14351" width="6.5" style="78" bestFit="1" customWidth="1"/>
    <col min="14352" max="14353" width="6.625" style="78" customWidth="1"/>
    <col min="14354" max="14354" width="6.5" style="78" bestFit="1" customWidth="1"/>
    <col min="14355" max="14597" width="9" style="78"/>
    <col min="14598" max="14600" width="6.625" style="78" customWidth="1"/>
    <col min="14601" max="14601" width="6.5" style="78" bestFit="1" customWidth="1"/>
    <col min="14602" max="14603" width="6.625" style="78" customWidth="1"/>
    <col min="14604" max="14604" width="6.375" style="78" customWidth="1"/>
    <col min="14605" max="14606" width="6.625" style="78" customWidth="1"/>
    <col min="14607" max="14607" width="6.5" style="78" bestFit="1" customWidth="1"/>
    <col min="14608" max="14609" width="6.625" style="78" customWidth="1"/>
    <col min="14610" max="14610" width="6.5" style="78" bestFit="1" customWidth="1"/>
    <col min="14611" max="14853" width="9" style="78"/>
    <col min="14854" max="14856" width="6.625" style="78" customWidth="1"/>
    <col min="14857" max="14857" width="6.5" style="78" bestFit="1" customWidth="1"/>
    <col min="14858" max="14859" width="6.625" style="78" customWidth="1"/>
    <col min="14860" max="14860" width="6.375" style="78" customWidth="1"/>
    <col min="14861" max="14862" width="6.625" style="78" customWidth="1"/>
    <col min="14863" max="14863" width="6.5" style="78" bestFit="1" customWidth="1"/>
    <col min="14864" max="14865" width="6.625" style="78" customWidth="1"/>
    <col min="14866" max="14866" width="6.5" style="78" bestFit="1" customWidth="1"/>
    <col min="14867" max="15109" width="9" style="78"/>
    <col min="15110" max="15112" width="6.625" style="78" customWidth="1"/>
    <col min="15113" max="15113" width="6.5" style="78" bestFit="1" customWidth="1"/>
    <col min="15114" max="15115" width="6.625" style="78" customWidth="1"/>
    <col min="15116" max="15116" width="6.375" style="78" customWidth="1"/>
    <col min="15117" max="15118" width="6.625" style="78" customWidth="1"/>
    <col min="15119" max="15119" width="6.5" style="78" bestFit="1" customWidth="1"/>
    <col min="15120" max="15121" width="6.625" style="78" customWidth="1"/>
    <col min="15122" max="15122" width="6.5" style="78" bestFit="1" customWidth="1"/>
    <col min="15123" max="15365" width="9" style="78"/>
    <col min="15366" max="15368" width="6.625" style="78" customWidth="1"/>
    <col min="15369" max="15369" width="6.5" style="78" bestFit="1" customWidth="1"/>
    <col min="15370" max="15371" width="6.625" style="78" customWidth="1"/>
    <col min="15372" max="15372" width="6.375" style="78" customWidth="1"/>
    <col min="15373" max="15374" width="6.625" style="78" customWidth="1"/>
    <col min="15375" max="15375" width="6.5" style="78" bestFit="1" customWidth="1"/>
    <col min="15376" max="15377" width="6.625" style="78" customWidth="1"/>
    <col min="15378" max="15378" width="6.5" style="78" bestFit="1" customWidth="1"/>
    <col min="15379" max="15621" width="9" style="78"/>
    <col min="15622" max="15624" width="6.625" style="78" customWidth="1"/>
    <col min="15625" max="15625" width="6.5" style="78" bestFit="1" customWidth="1"/>
    <col min="15626" max="15627" width="6.625" style="78" customWidth="1"/>
    <col min="15628" max="15628" width="6.375" style="78" customWidth="1"/>
    <col min="15629" max="15630" width="6.625" style="78" customWidth="1"/>
    <col min="15631" max="15631" width="6.5" style="78" bestFit="1" customWidth="1"/>
    <col min="15632" max="15633" width="6.625" style="78" customWidth="1"/>
    <col min="15634" max="15634" width="6.5" style="78" bestFit="1" customWidth="1"/>
    <col min="15635" max="15877" width="9" style="78"/>
    <col min="15878" max="15880" width="6.625" style="78" customWidth="1"/>
    <col min="15881" max="15881" width="6.5" style="78" bestFit="1" customWidth="1"/>
    <col min="15882" max="15883" width="6.625" style="78" customWidth="1"/>
    <col min="15884" max="15884" width="6.375" style="78" customWidth="1"/>
    <col min="15885" max="15886" width="6.625" style="78" customWidth="1"/>
    <col min="15887" max="15887" width="6.5" style="78" bestFit="1" customWidth="1"/>
    <col min="15888" max="15889" width="6.625" style="78" customWidth="1"/>
    <col min="15890" max="15890" width="6.5" style="78" bestFit="1" customWidth="1"/>
    <col min="15891" max="16133" width="9" style="78"/>
    <col min="16134" max="16136" width="6.625" style="78" customWidth="1"/>
    <col min="16137" max="16137" width="6.5" style="78" bestFit="1" customWidth="1"/>
    <col min="16138" max="16139" width="6.625" style="78" customWidth="1"/>
    <col min="16140" max="16140" width="6.375" style="78" customWidth="1"/>
    <col min="16141" max="16142" width="6.625" style="78" customWidth="1"/>
    <col min="16143" max="16143" width="6.5" style="78" bestFit="1" customWidth="1"/>
    <col min="16144" max="16145" width="6.625" style="78" customWidth="1"/>
    <col min="16146" max="16146" width="6.5" style="78" bestFit="1" customWidth="1"/>
    <col min="16147" max="16384" width="9" style="78"/>
  </cols>
  <sheetData>
    <row r="1" spans="1:18" ht="14.25" customHeight="1">
      <c r="Q1" s="128"/>
      <c r="R1" s="128"/>
    </row>
    <row r="2" spans="1:18" ht="14.25" customHeight="1">
      <c r="Q2" s="128"/>
      <c r="R2" s="128"/>
    </row>
    <row r="3" spans="1:18" ht="25.5" customHeight="1">
      <c r="A3" s="93">
        <f>'4月'!A1</f>
        <v>0</v>
      </c>
      <c r="B3" s="74" t="s">
        <v>79</v>
      </c>
      <c r="C3" s="74"/>
      <c r="D3" s="91"/>
      <c r="E3" s="74"/>
      <c r="F3" s="75"/>
      <c r="G3" s="75"/>
      <c r="H3" s="88"/>
      <c r="L3" s="76"/>
      <c r="M3" s="77"/>
      <c r="N3" s="77"/>
      <c r="O3" s="128"/>
      <c r="P3" s="128"/>
      <c r="Q3" s="128"/>
      <c r="R3" s="128"/>
    </row>
    <row r="4" spans="1:18" ht="15" customHeight="1">
      <c r="B4" s="79"/>
      <c r="C4" s="79"/>
      <c r="D4" s="79"/>
      <c r="E4" s="79"/>
      <c r="F4" s="79"/>
      <c r="G4" s="92"/>
      <c r="H4" s="79"/>
      <c r="K4" s="89"/>
      <c r="L4" s="80"/>
      <c r="O4" s="78"/>
    </row>
    <row r="5" spans="1:18" ht="27.95" customHeight="1">
      <c r="A5" s="86"/>
      <c r="B5" s="366" t="s">
        <v>72</v>
      </c>
      <c r="C5" s="367"/>
      <c r="D5" s="370" t="s">
        <v>81</v>
      </c>
      <c r="E5" s="370"/>
      <c r="F5" s="367"/>
      <c r="G5" s="372" t="s">
        <v>67</v>
      </c>
      <c r="H5" s="372"/>
      <c r="I5" s="372"/>
      <c r="J5" s="372"/>
      <c r="K5" s="372" t="s">
        <v>78</v>
      </c>
      <c r="L5" s="372"/>
      <c r="M5" s="372"/>
      <c r="N5" s="372"/>
      <c r="O5" s="372" t="s">
        <v>53</v>
      </c>
      <c r="P5" s="372"/>
      <c r="Q5" s="372"/>
      <c r="R5" s="372"/>
    </row>
    <row r="6" spans="1:18" ht="27.95" customHeight="1" thickBot="1">
      <c r="A6" s="86"/>
      <c r="B6" s="368"/>
      <c r="C6" s="369"/>
      <c r="D6" s="371"/>
      <c r="E6" s="371"/>
      <c r="F6" s="369"/>
      <c r="G6" s="373" t="s">
        <v>69</v>
      </c>
      <c r="H6" s="373"/>
      <c r="I6" s="374" t="s">
        <v>75</v>
      </c>
      <c r="J6" s="375"/>
      <c r="K6" s="373" t="s">
        <v>69</v>
      </c>
      <c r="L6" s="373"/>
      <c r="M6" s="374" t="s">
        <v>75</v>
      </c>
      <c r="N6" s="375"/>
      <c r="O6" s="376" t="s">
        <v>69</v>
      </c>
      <c r="P6" s="376"/>
      <c r="Q6" s="374" t="s">
        <v>75</v>
      </c>
      <c r="R6" s="375"/>
    </row>
    <row r="7" spans="1:18" s="81" customFormat="1" ht="30" customHeight="1" thickTop="1">
      <c r="A7" s="106" t="s">
        <v>54</v>
      </c>
      <c r="B7" s="129">
        <f>'4月'!$B$30</f>
        <v>0</v>
      </c>
      <c r="C7" s="109" t="s">
        <v>73</v>
      </c>
      <c r="D7" s="363">
        <f>'4月'!$U$20</f>
        <v>0</v>
      </c>
      <c r="E7" s="364"/>
      <c r="F7" s="120" t="s">
        <v>55</v>
      </c>
      <c r="G7" s="145">
        <f>'4月'!$E$29</f>
        <v>0</v>
      </c>
      <c r="H7" s="122" t="s">
        <v>70</v>
      </c>
      <c r="I7" s="145" t="e">
        <f>D7/G7*B7</f>
        <v>#DIV/0!</v>
      </c>
      <c r="J7" s="123" t="s">
        <v>66</v>
      </c>
      <c r="K7" s="145">
        <f>'4月'!$B$20</f>
        <v>0</v>
      </c>
      <c r="L7" s="122" t="s">
        <v>70</v>
      </c>
      <c r="M7" s="145" t="e">
        <f>D7/K7*B7</f>
        <v>#DIV/0!</v>
      </c>
      <c r="N7" s="123" t="s">
        <v>66</v>
      </c>
      <c r="O7" s="121">
        <f>('4月'!$I$31*'4月'!$B$28)+('4月'!$I$32*'4月'!$B$29)</f>
        <v>0</v>
      </c>
      <c r="P7" s="122" t="s">
        <v>70</v>
      </c>
      <c r="Q7" s="145" t="e">
        <f>D7/O7*B7</f>
        <v>#DIV/0!</v>
      </c>
      <c r="R7" s="123" t="s">
        <v>66</v>
      </c>
    </row>
    <row r="8" spans="1:18" s="81" customFormat="1" ht="30" customHeight="1">
      <c r="A8" s="106" t="s">
        <v>56</v>
      </c>
      <c r="B8" s="129">
        <f>'5月'!$B$30</f>
        <v>0</v>
      </c>
      <c r="C8" s="107" t="s">
        <v>73</v>
      </c>
      <c r="D8" s="377">
        <f>'5月'!$U$20</f>
        <v>0</v>
      </c>
      <c r="E8" s="378"/>
      <c r="F8" s="102" t="s">
        <v>55</v>
      </c>
      <c r="G8" s="121">
        <f>'5月'!$E$29</f>
        <v>0</v>
      </c>
      <c r="H8" s="100" t="s">
        <v>70</v>
      </c>
      <c r="I8" s="121" t="e">
        <f t="shared" ref="I8:I18" si="0">D8/G8*B8</f>
        <v>#DIV/0!</v>
      </c>
      <c r="J8" s="98" t="s">
        <v>66</v>
      </c>
      <c r="K8" s="121">
        <f>'5月'!$B$20</f>
        <v>0</v>
      </c>
      <c r="L8" s="100" t="s">
        <v>70</v>
      </c>
      <c r="M8" s="121" t="e">
        <f t="shared" ref="M8:M18" si="1">D8/K8*B8</f>
        <v>#DIV/0!</v>
      </c>
      <c r="N8" s="98" t="s">
        <v>66</v>
      </c>
      <c r="O8" s="95">
        <f>('5月'!$I$31*'5月'!$B$28)+('5月'!$I$32*'5月'!$B$29)</f>
        <v>0</v>
      </c>
      <c r="P8" s="100" t="s">
        <v>70</v>
      </c>
      <c r="Q8" s="121" t="e">
        <f t="shared" ref="Q8:Q18" si="2">D8/O8*B8</f>
        <v>#DIV/0!</v>
      </c>
      <c r="R8" s="98" t="s">
        <v>66</v>
      </c>
    </row>
    <row r="9" spans="1:18" s="81" customFormat="1" ht="30" customHeight="1">
      <c r="A9" s="106" t="s">
        <v>57</v>
      </c>
      <c r="B9" s="129">
        <f>'6月'!$B$30</f>
        <v>0</v>
      </c>
      <c r="C9" s="107" t="s">
        <v>73</v>
      </c>
      <c r="D9" s="377">
        <f>'6月'!$U$20</f>
        <v>0</v>
      </c>
      <c r="E9" s="378"/>
      <c r="F9" s="102" t="s">
        <v>55</v>
      </c>
      <c r="G9" s="121">
        <f>'6月'!$E$29</f>
        <v>0</v>
      </c>
      <c r="H9" s="100" t="s">
        <v>70</v>
      </c>
      <c r="I9" s="121" t="e">
        <f t="shared" si="0"/>
        <v>#DIV/0!</v>
      </c>
      <c r="J9" s="98" t="s">
        <v>66</v>
      </c>
      <c r="K9" s="121">
        <f>'6月'!$B$20</f>
        <v>0</v>
      </c>
      <c r="L9" s="100" t="s">
        <v>70</v>
      </c>
      <c r="M9" s="121" t="e">
        <f t="shared" si="1"/>
        <v>#DIV/0!</v>
      </c>
      <c r="N9" s="98" t="s">
        <v>66</v>
      </c>
      <c r="O9" s="95">
        <f>('6月'!$I$31*'6月'!$B$28)+('6月'!$I$32*'6月'!$B$29)</f>
        <v>0</v>
      </c>
      <c r="P9" s="100" t="s">
        <v>70</v>
      </c>
      <c r="Q9" s="121" t="e">
        <f t="shared" si="2"/>
        <v>#DIV/0!</v>
      </c>
      <c r="R9" s="98" t="s">
        <v>66</v>
      </c>
    </row>
    <row r="10" spans="1:18" s="81" customFormat="1" ht="30" customHeight="1">
      <c r="A10" s="106" t="s">
        <v>58</v>
      </c>
      <c r="B10" s="129">
        <f>'7月'!$B$30</f>
        <v>0</v>
      </c>
      <c r="C10" s="107" t="s">
        <v>73</v>
      </c>
      <c r="D10" s="377">
        <f>'7月'!$U$20</f>
        <v>0</v>
      </c>
      <c r="E10" s="378"/>
      <c r="F10" s="102" t="s">
        <v>55</v>
      </c>
      <c r="G10" s="121">
        <f>'7月'!$E$29</f>
        <v>0</v>
      </c>
      <c r="H10" s="100" t="s">
        <v>70</v>
      </c>
      <c r="I10" s="121" t="e">
        <f t="shared" si="0"/>
        <v>#DIV/0!</v>
      </c>
      <c r="J10" s="98" t="s">
        <v>66</v>
      </c>
      <c r="K10" s="121">
        <f>'7月'!$B$20</f>
        <v>0</v>
      </c>
      <c r="L10" s="100" t="s">
        <v>70</v>
      </c>
      <c r="M10" s="121" t="e">
        <f t="shared" si="1"/>
        <v>#DIV/0!</v>
      </c>
      <c r="N10" s="98" t="s">
        <v>66</v>
      </c>
      <c r="O10" s="95">
        <f>('7月'!$I$31*'7月'!$B$28)+('7月'!$I$32*'7月'!$B$29)</f>
        <v>0</v>
      </c>
      <c r="P10" s="100" t="s">
        <v>70</v>
      </c>
      <c r="Q10" s="121" t="e">
        <f t="shared" si="2"/>
        <v>#DIV/0!</v>
      </c>
      <c r="R10" s="98" t="s">
        <v>66</v>
      </c>
    </row>
    <row r="11" spans="1:18" s="81" customFormat="1" ht="30" customHeight="1">
      <c r="A11" s="106" t="s">
        <v>59</v>
      </c>
      <c r="B11" s="129">
        <f>'8月'!$B$30</f>
        <v>0</v>
      </c>
      <c r="C11" s="107" t="s">
        <v>73</v>
      </c>
      <c r="D11" s="377">
        <f>'8月'!$U$20</f>
        <v>0</v>
      </c>
      <c r="E11" s="378"/>
      <c r="F11" s="102" t="s">
        <v>55</v>
      </c>
      <c r="G11" s="121">
        <f>'8月'!$E$29</f>
        <v>0</v>
      </c>
      <c r="H11" s="100" t="s">
        <v>70</v>
      </c>
      <c r="I11" s="121" t="e">
        <f t="shared" si="0"/>
        <v>#DIV/0!</v>
      </c>
      <c r="J11" s="98" t="s">
        <v>66</v>
      </c>
      <c r="K11" s="121">
        <f>'8月'!$B$20</f>
        <v>0</v>
      </c>
      <c r="L11" s="100" t="s">
        <v>70</v>
      </c>
      <c r="M11" s="121" t="e">
        <f t="shared" si="1"/>
        <v>#DIV/0!</v>
      </c>
      <c r="N11" s="98" t="s">
        <v>66</v>
      </c>
      <c r="O11" s="95">
        <f>('8月'!$I$31*'8月'!$B$28)+('8月'!$I$32*'8月'!$B$29)</f>
        <v>0</v>
      </c>
      <c r="P11" s="100" t="s">
        <v>70</v>
      </c>
      <c r="Q11" s="121" t="e">
        <f t="shared" si="2"/>
        <v>#DIV/0!</v>
      </c>
      <c r="R11" s="98" t="s">
        <v>66</v>
      </c>
    </row>
    <row r="12" spans="1:18" s="81" customFormat="1" ht="30" customHeight="1">
      <c r="A12" s="106" t="s">
        <v>60</v>
      </c>
      <c r="B12" s="129">
        <f>'9月'!$B$30</f>
        <v>0</v>
      </c>
      <c r="C12" s="107" t="s">
        <v>73</v>
      </c>
      <c r="D12" s="377">
        <f>'9月'!$U$20</f>
        <v>0</v>
      </c>
      <c r="E12" s="378"/>
      <c r="F12" s="102" t="s">
        <v>55</v>
      </c>
      <c r="G12" s="121">
        <f>'9月'!$E$29</f>
        <v>0</v>
      </c>
      <c r="H12" s="100" t="s">
        <v>70</v>
      </c>
      <c r="I12" s="121" t="e">
        <f t="shared" si="0"/>
        <v>#DIV/0!</v>
      </c>
      <c r="J12" s="98" t="s">
        <v>66</v>
      </c>
      <c r="K12" s="121">
        <f>'9月'!$B$20</f>
        <v>0</v>
      </c>
      <c r="L12" s="100" t="s">
        <v>70</v>
      </c>
      <c r="M12" s="121" t="e">
        <f t="shared" si="1"/>
        <v>#DIV/0!</v>
      </c>
      <c r="N12" s="98" t="s">
        <v>66</v>
      </c>
      <c r="O12" s="95">
        <f>('9月'!$I$31*'9月'!$B$28)+('9月'!$I$32*'9月'!$B$29)</f>
        <v>0</v>
      </c>
      <c r="P12" s="100" t="s">
        <v>70</v>
      </c>
      <c r="Q12" s="121" t="e">
        <f t="shared" si="2"/>
        <v>#DIV/0!</v>
      </c>
      <c r="R12" s="98" t="s">
        <v>66</v>
      </c>
    </row>
    <row r="13" spans="1:18" s="81" customFormat="1" ht="30" customHeight="1">
      <c r="A13" s="106" t="s">
        <v>61</v>
      </c>
      <c r="B13" s="129">
        <f>'10月'!$B$30</f>
        <v>0</v>
      </c>
      <c r="C13" s="107" t="s">
        <v>73</v>
      </c>
      <c r="D13" s="377">
        <f>'10月'!$U$20</f>
        <v>0</v>
      </c>
      <c r="E13" s="378"/>
      <c r="F13" s="102" t="s">
        <v>55</v>
      </c>
      <c r="G13" s="121">
        <f>'10月'!$E$29</f>
        <v>0</v>
      </c>
      <c r="H13" s="100" t="s">
        <v>70</v>
      </c>
      <c r="I13" s="121" t="e">
        <f t="shared" si="0"/>
        <v>#DIV/0!</v>
      </c>
      <c r="J13" s="98" t="s">
        <v>66</v>
      </c>
      <c r="K13" s="121">
        <f>'10月'!$B$20</f>
        <v>0</v>
      </c>
      <c r="L13" s="100" t="s">
        <v>70</v>
      </c>
      <c r="M13" s="121" t="e">
        <f t="shared" si="1"/>
        <v>#DIV/0!</v>
      </c>
      <c r="N13" s="98" t="s">
        <v>66</v>
      </c>
      <c r="O13" s="95">
        <f>('10月'!$I$31*'10月'!$B$28)+('10月'!$I$32*'10月'!$B$29)</f>
        <v>0</v>
      </c>
      <c r="P13" s="100" t="s">
        <v>70</v>
      </c>
      <c r="Q13" s="121" t="e">
        <f t="shared" si="2"/>
        <v>#DIV/0!</v>
      </c>
      <c r="R13" s="98" t="s">
        <v>66</v>
      </c>
    </row>
    <row r="14" spans="1:18" s="81" customFormat="1" ht="30" customHeight="1">
      <c r="A14" s="106" t="s">
        <v>62</v>
      </c>
      <c r="B14" s="129">
        <f>'11月'!$B$30</f>
        <v>0</v>
      </c>
      <c r="C14" s="107" t="s">
        <v>73</v>
      </c>
      <c r="D14" s="377">
        <f>'11月'!$U$20</f>
        <v>0</v>
      </c>
      <c r="E14" s="378"/>
      <c r="F14" s="102" t="s">
        <v>55</v>
      </c>
      <c r="G14" s="121">
        <f>'11月'!$E$29</f>
        <v>0</v>
      </c>
      <c r="H14" s="100" t="s">
        <v>70</v>
      </c>
      <c r="I14" s="121" t="e">
        <f t="shared" si="0"/>
        <v>#DIV/0!</v>
      </c>
      <c r="J14" s="98" t="s">
        <v>66</v>
      </c>
      <c r="K14" s="121">
        <f>'11月'!$B$20</f>
        <v>0</v>
      </c>
      <c r="L14" s="100" t="s">
        <v>70</v>
      </c>
      <c r="M14" s="121" t="e">
        <f t="shared" si="1"/>
        <v>#DIV/0!</v>
      </c>
      <c r="N14" s="98" t="s">
        <v>66</v>
      </c>
      <c r="O14" s="95">
        <f>('11月'!$I$31*'11月'!$B$28)+('11月'!$I$32*'11月'!$B$29)</f>
        <v>0</v>
      </c>
      <c r="P14" s="100" t="s">
        <v>70</v>
      </c>
      <c r="Q14" s="121" t="e">
        <f t="shared" si="2"/>
        <v>#DIV/0!</v>
      </c>
      <c r="R14" s="98" t="s">
        <v>66</v>
      </c>
    </row>
    <row r="15" spans="1:18" s="81" customFormat="1" ht="30" customHeight="1">
      <c r="A15" s="106" t="s">
        <v>63</v>
      </c>
      <c r="B15" s="129">
        <f>'12月'!$B$30</f>
        <v>0</v>
      </c>
      <c r="C15" s="107" t="s">
        <v>73</v>
      </c>
      <c r="D15" s="377">
        <f>'12月'!$U$20</f>
        <v>0</v>
      </c>
      <c r="E15" s="378"/>
      <c r="F15" s="102" t="s">
        <v>55</v>
      </c>
      <c r="G15" s="121">
        <f>'12月'!$E$29</f>
        <v>0</v>
      </c>
      <c r="H15" s="100" t="s">
        <v>70</v>
      </c>
      <c r="I15" s="121" t="e">
        <f t="shared" si="0"/>
        <v>#DIV/0!</v>
      </c>
      <c r="J15" s="98" t="s">
        <v>66</v>
      </c>
      <c r="K15" s="121">
        <f>'12月'!$B$20</f>
        <v>0</v>
      </c>
      <c r="L15" s="100" t="s">
        <v>70</v>
      </c>
      <c r="M15" s="121" t="e">
        <f t="shared" si="1"/>
        <v>#DIV/0!</v>
      </c>
      <c r="N15" s="98" t="s">
        <v>66</v>
      </c>
      <c r="O15" s="95">
        <f>('12月'!$I$31*'12月'!$B$28)+('12月'!$I$32*'12月'!$B$29)</f>
        <v>0</v>
      </c>
      <c r="P15" s="100" t="s">
        <v>70</v>
      </c>
      <c r="Q15" s="121" t="e">
        <f t="shared" si="2"/>
        <v>#DIV/0!</v>
      </c>
      <c r="R15" s="98" t="s">
        <v>66</v>
      </c>
    </row>
    <row r="16" spans="1:18" s="81" customFormat="1" ht="30" customHeight="1">
      <c r="A16" s="106" t="s">
        <v>51</v>
      </c>
      <c r="B16" s="129">
        <f>'1月'!$B$30</f>
        <v>0</v>
      </c>
      <c r="C16" s="107" t="s">
        <v>73</v>
      </c>
      <c r="D16" s="377">
        <f>'1月'!$U$20</f>
        <v>0</v>
      </c>
      <c r="E16" s="378"/>
      <c r="F16" s="102" t="s">
        <v>55</v>
      </c>
      <c r="G16" s="121">
        <f>'1月'!$E$29</f>
        <v>0</v>
      </c>
      <c r="H16" s="100" t="s">
        <v>70</v>
      </c>
      <c r="I16" s="121" t="e">
        <f t="shared" si="0"/>
        <v>#DIV/0!</v>
      </c>
      <c r="J16" s="98" t="s">
        <v>66</v>
      </c>
      <c r="K16" s="121">
        <f>'1月'!$B$20</f>
        <v>0</v>
      </c>
      <c r="L16" s="100" t="s">
        <v>70</v>
      </c>
      <c r="M16" s="121" t="e">
        <f t="shared" si="1"/>
        <v>#DIV/0!</v>
      </c>
      <c r="N16" s="98" t="s">
        <v>66</v>
      </c>
      <c r="O16" s="95">
        <f>('1月'!$I$31*'1月'!$B$28)+('1月'!$I$32*'1月'!$B$29)</f>
        <v>0</v>
      </c>
      <c r="P16" s="100" t="s">
        <v>70</v>
      </c>
      <c r="Q16" s="121" t="e">
        <f t="shared" si="2"/>
        <v>#DIV/0!</v>
      </c>
      <c r="R16" s="98" t="s">
        <v>66</v>
      </c>
    </row>
    <row r="17" spans="1:18" s="81" customFormat="1" ht="30" customHeight="1">
      <c r="A17" s="106" t="s">
        <v>64</v>
      </c>
      <c r="B17" s="129">
        <f>'2月'!$B$30</f>
        <v>0</v>
      </c>
      <c r="C17" s="107" t="s">
        <v>73</v>
      </c>
      <c r="D17" s="377">
        <f>'2月'!$U$20</f>
        <v>0</v>
      </c>
      <c r="E17" s="378"/>
      <c r="F17" s="107" t="s">
        <v>55</v>
      </c>
      <c r="G17" s="121">
        <f>'2月'!$E$29</f>
        <v>0</v>
      </c>
      <c r="H17" s="100" t="s">
        <v>70</v>
      </c>
      <c r="I17" s="121" t="e">
        <f t="shared" si="0"/>
        <v>#DIV/0!</v>
      </c>
      <c r="J17" s="98" t="s">
        <v>66</v>
      </c>
      <c r="K17" s="121">
        <f>'2月'!$B$20</f>
        <v>0</v>
      </c>
      <c r="L17" s="100" t="s">
        <v>70</v>
      </c>
      <c r="M17" s="121" t="e">
        <f t="shared" si="1"/>
        <v>#DIV/0!</v>
      </c>
      <c r="N17" s="98" t="s">
        <v>66</v>
      </c>
      <c r="O17" s="95">
        <f>('2月'!$I$31*'2月'!$B$28)+('2月'!$I$32*'2月'!$B$29)</f>
        <v>0</v>
      </c>
      <c r="P17" s="100" t="s">
        <v>70</v>
      </c>
      <c r="Q17" s="121" t="e">
        <f t="shared" si="2"/>
        <v>#DIV/0!</v>
      </c>
      <c r="R17" s="98" t="s">
        <v>66</v>
      </c>
    </row>
    <row r="18" spans="1:18" s="81" customFormat="1" ht="30" customHeight="1" thickBot="1">
      <c r="A18" s="87" t="s">
        <v>65</v>
      </c>
      <c r="B18" s="129">
        <f>'3月'!$B$30</f>
        <v>0</v>
      </c>
      <c r="C18" s="108" t="s">
        <v>73</v>
      </c>
      <c r="D18" s="380">
        <f>'3月'!$U$20</f>
        <v>0</v>
      </c>
      <c r="E18" s="381"/>
      <c r="F18" s="108" t="s">
        <v>55</v>
      </c>
      <c r="G18" s="146">
        <f>'3月'!$E$29</f>
        <v>0</v>
      </c>
      <c r="H18" s="101" t="s">
        <v>70</v>
      </c>
      <c r="I18" s="146" t="e">
        <f t="shared" si="0"/>
        <v>#DIV/0!</v>
      </c>
      <c r="J18" s="99" t="s">
        <v>66</v>
      </c>
      <c r="K18" s="146">
        <f>'3月'!$B$20</f>
        <v>0</v>
      </c>
      <c r="L18" s="101" t="s">
        <v>70</v>
      </c>
      <c r="M18" s="146" t="e">
        <f t="shared" si="1"/>
        <v>#DIV/0!</v>
      </c>
      <c r="N18" s="99" t="s">
        <v>66</v>
      </c>
      <c r="O18" s="97">
        <f>('3月'!$I$31*'3月'!$B$28)+('3月'!$I$32*'3月'!$B$29)</f>
        <v>0</v>
      </c>
      <c r="P18" s="101" t="s">
        <v>70</v>
      </c>
      <c r="Q18" s="146" t="e">
        <f t="shared" si="2"/>
        <v>#DIV/0!</v>
      </c>
      <c r="R18" s="99" t="s">
        <v>66</v>
      </c>
    </row>
    <row r="19" spans="1:18" s="81" customFormat="1" ht="30" customHeight="1" thickTop="1" thickBot="1">
      <c r="A19" s="124" t="s">
        <v>74</v>
      </c>
      <c r="B19" s="131">
        <f>SUM(B7:C18)</f>
        <v>0</v>
      </c>
      <c r="C19" s="117" t="s">
        <v>73</v>
      </c>
      <c r="D19" s="358">
        <f>SUM(D7:E18)</f>
        <v>0</v>
      </c>
      <c r="E19" s="358"/>
      <c r="F19" s="114" t="s">
        <v>55</v>
      </c>
      <c r="G19" s="131">
        <f>SUM(G7:G18)</f>
        <v>0</v>
      </c>
      <c r="H19" s="116" t="s">
        <v>70</v>
      </c>
      <c r="I19" s="153" t="e">
        <f>SUM(I7:I18)</f>
        <v>#DIV/0!</v>
      </c>
      <c r="J19" s="154" t="s">
        <v>66</v>
      </c>
      <c r="K19" s="131">
        <f>SUM(K7:K18)</f>
        <v>0</v>
      </c>
      <c r="L19" s="116" t="s">
        <v>70</v>
      </c>
      <c r="M19" s="131" t="e">
        <f>SUM(M7:M18)</f>
        <v>#DIV/0!</v>
      </c>
      <c r="N19" s="113" t="s">
        <v>66</v>
      </c>
      <c r="O19" s="149">
        <f>SUM(O7:O18)</f>
        <v>0</v>
      </c>
      <c r="P19" s="116" t="s">
        <v>70</v>
      </c>
      <c r="Q19" s="131" t="e">
        <f>SUM(Q7:Q18)</f>
        <v>#DIV/0!</v>
      </c>
      <c r="R19" s="113" t="s">
        <v>66</v>
      </c>
    </row>
    <row r="20" spans="1:18" s="81" customFormat="1" ht="30" customHeight="1" thickTop="1">
      <c r="A20" s="118" t="s">
        <v>71</v>
      </c>
      <c r="B20" s="130" t="e">
        <f>B19/COUNTIF(B7:B18,"&gt;0")</f>
        <v>#DIV/0!</v>
      </c>
      <c r="C20" s="105" t="s">
        <v>73</v>
      </c>
      <c r="D20" s="359" t="e">
        <f>D19/COUNTIF(D7:E18,"&gt;0")</f>
        <v>#DIV/0!</v>
      </c>
      <c r="E20" s="360"/>
      <c r="F20" s="125" t="s">
        <v>55</v>
      </c>
      <c r="G20" s="130" t="e">
        <f>G19/COUNTIF($D$7:$D$18,"&gt;0")</f>
        <v>#DIV/0!</v>
      </c>
      <c r="H20" s="151" t="s">
        <v>70</v>
      </c>
      <c r="I20" s="199" t="e">
        <f>(D20/G20)*B20</f>
        <v>#DIV/0!</v>
      </c>
      <c r="J20" s="200" t="s">
        <v>66</v>
      </c>
      <c r="K20" s="152" t="e">
        <f>K19/COUNTIF($D$7:$D$18,"&gt;0")</f>
        <v>#DIV/0!</v>
      </c>
      <c r="L20" s="111" t="s">
        <v>70</v>
      </c>
      <c r="M20" s="110" t="e">
        <f>(D20/K20)*B20</f>
        <v>#DIV/0!</v>
      </c>
      <c r="N20" s="112" t="s">
        <v>66</v>
      </c>
      <c r="O20" s="110" t="e">
        <f>O19/COUNTIF($D$7:$D$18,"&gt;0")</f>
        <v>#DIV/0!</v>
      </c>
      <c r="P20" s="111" t="s">
        <v>70</v>
      </c>
      <c r="Q20" s="110" t="e">
        <f>(D20/O20)*B20</f>
        <v>#DIV/0!</v>
      </c>
      <c r="R20" s="112" t="s">
        <v>66</v>
      </c>
    </row>
    <row r="21" spans="1:18" s="81" customFormat="1" ht="21" customHeight="1">
      <c r="A21" s="82"/>
      <c r="B21" s="82"/>
      <c r="C21" s="354"/>
      <c r="D21" s="354"/>
      <c r="E21" s="82"/>
      <c r="F21" s="82"/>
      <c r="G21" s="150"/>
      <c r="H21" s="150"/>
      <c r="I21" s="150"/>
      <c r="J21" s="84"/>
      <c r="K21" s="83"/>
      <c r="L21" s="83"/>
      <c r="M21" s="83"/>
      <c r="N21" s="84"/>
      <c r="O21" s="83"/>
      <c r="P21" s="83"/>
      <c r="Q21" s="83"/>
      <c r="R21" s="84"/>
    </row>
    <row r="22" spans="1:18" s="81" customFormat="1" ht="13.5">
      <c r="B22" s="126"/>
      <c r="C22" s="126"/>
      <c r="D22" s="126"/>
      <c r="E22" s="126"/>
      <c r="F22" s="126"/>
      <c r="G22" s="127"/>
      <c r="H22" s="126"/>
      <c r="I22" s="126"/>
      <c r="J22" s="126"/>
      <c r="K22" s="85"/>
      <c r="O22" s="85"/>
    </row>
    <row r="23" spans="1:18" s="81" customFormat="1" ht="18.75" customHeight="1">
      <c r="G23" s="85"/>
      <c r="K23" s="379"/>
      <c r="L23" s="379"/>
      <c r="O23" s="85"/>
    </row>
    <row r="24" spans="1:18" s="81" customFormat="1" ht="13.5">
      <c r="G24" s="85"/>
      <c r="K24" s="379"/>
      <c r="L24" s="379"/>
      <c r="O24" s="85"/>
    </row>
    <row r="25" spans="1:18" s="81" customFormat="1" ht="13.5">
      <c r="G25" s="85"/>
      <c r="K25" s="85"/>
      <c r="O25" s="85"/>
    </row>
    <row r="26" spans="1:18" s="81" customFormat="1" ht="13.5">
      <c r="G26" s="85"/>
      <c r="K26" s="85"/>
      <c r="O26" s="85"/>
    </row>
  </sheetData>
  <mergeCells count="27">
    <mergeCell ref="K23:L24"/>
    <mergeCell ref="D11:E11"/>
    <mergeCell ref="D12:E12"/>
    <mergeCell ref="D13:E13"/>
    <mergeCell ref="D14:E14"/>
    <mergeCell ref="D15:E15"/>
    <mergeCell ref="D16:E16"/>
    <mergeCell ref="D17:E17"/>
    <mergeCell ref="D18:E18"/>
    <mergeCell ref="D19:E19"/>
    <mergeCell ref="D20:E20"/>
    <mergeCell ref="C21:D21"/>
    <mergeCell ref="D10:E10"/>
    <mergeCell ref="B5:C6"/>
    <mergeCell ref="D5:F6"/>
    <mergeCell ref="G5:J5"/>
    <mergeCell ref="K5:N5"/>
    <mergeCell ref="D7:E7"/>
    <mergeCell ref="D8:E8"/>
    <mergeCell ref="D9:E9"/>
    <mergeCell ref="O5:R5"/>
    <mergeCell ref="G6:H6"/>
    <mergeCell ref="I6:J6"/>
    <mergeCell ref="K6:L6"/>
    <mergeCell ref="M6:N6"/>
    <mergeCell ref="O6:P6"/>
    <mergeCell ref="Q6:R6"/>
  </mergeCells>
  <phoneticPr fontId="4"/>
  <printOptions horizontalCentered="1"/>
  <pageMargins left="0.51181102362204722" right="0.51181102362204722" top="0.55118110236220474" bottom="0.35433070866141736" header="0.31496062992125984" footer="0.31496062992125984"/>
  <pageSetup paperSize="9" scale="92" orientation="landscape" r:id="rId1"/>
  <headerFooter>
    <oddFooter>&amp;C&amp;"ＭＳ Ｐ明朝,標準"&amp;12給食管理　様式９</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topLeftCell="A19" zoomScale="50" zoomScaleNormal="50" zoomScaleSheetLayoutView="50" workbookViewId="0"/>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c r="B1" s="144" t="s">
        <v>77</v>
      </c>
      <c r="C1" s="301">
        <v>4</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179</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180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 si="8">TRUNC(G16*0.08)</f>
        <v>0</v>
      </c>
      <c r="H17" s="53">
        <f t="shared" ref="H17" si="9">TRUNC(H16*0.08)</f>
        <v>0</v>
      </c>
      <c r="I17" s="53">
        <f t="shared" ref="I17:J17" si="10">TRUNC(I16*0.08)</f>
        <v>0</v>
      </c>
      <c r="J17" s="53">
        <f t="shared" si="10"/>
        <v>0</v>
      </c>
      <c r="K17" s="53">
        <f t="shared" ref="K17:N17" si="11">TRUNC(K16*0.08)</f>
        <v>0</v>
      </c>
      <c r="L17" s="53">
        <f t="shared" si="11"/>
        <v>0</v>
      </c>
      <c r="M17" s="53">
        <f t="shared" si="11"/>
        <v>0</v>
      </c>
      <c r="N17" s="53">
        <f t="shared" si="11"/>
        <v>0</v>
      </c>
      <c r="O17" s="53">
        <f t="shared" ref="O17:P17" si="12">TRUNC(O16*0.08)</f>
        <v>0</v>
      </c>
      <c r="P17" s="53">
        <f t="shared" si="12"/>
        <v>0</v>
      </c>
      <c r="Q17" s="53">
        <f t="shared" ref="Q17" si="13">TRUNC(Q16*0.08)</f>
        <v>0</v>
      </c>
      <c r="R17" s="53">
        <f t="shared" ref="R17" si="14">TRUNC(R16*0.08)</f>
        <v>0</v>
      </c>
      <c r="S17" s="53">
        <f t="shared" ref="S17" si="15">TRUNC(S16*0.08)</f>
        <v>0</v>
      </c>
      <c r="T17" s="53">
        <f t="shared" ref="T17" si="16">TRUNC(T16*0.08)</f>
        <v>0</v>
      </c>
      <c r="U17" s="54">
        <f t="shared" si="7"/>
        <v>0</v>
      </c>
    </row>
    <row r="18" spans="1:22" ht="27.6" customHeight="1" thickBot="1">
      <c r="A18" s="307"/>
      <c r="B18" s="310"/>
      <c r="C18" s="310"/>
      <c r="D18" s="313"/>
      <c r="E18" s="32" t="s">
        <v>9</v>
      </c>
      <c r="F18" s="55">
        <f>F16+F17</f>
        <v>0</v>
      </c>
      <c r="G18" s="55">
        <f t="shared" ref="G18" si="17">G16+G17</f>
        <v>0</v>
      </c>
      <c r="H18" s="55">
        <f t="shared" ref="H18" si="18">H16+H17</f>
        <v>0</v>
      </c>
      <c r="I18" s="55">
        <f t="shared" ref="I18:J18" si="19">I16+I17</f>
        <v>0</v>
      </c>
      <c r="J18" s="55">
        <f t="shared" si="19"/>
        <v>0</v>
      </c>
      <c r="K18" s="55">
        <f t="shared" ref="K18:N18" si="20">K16+K17</f>
        <v>0</v>
      </c>
      <c r="L18" s="55">
        <f t="shared" si="20"/>
        <v>0</v>
      </c>
      <c r="M18" s="55">
        <f t="shared" si="20"/>
        <v>0</v>
      </c>
      <c r="N18" s="55">
        <f t="shared" si="20"/>
        <v>0</v>
      </c>
      <c r="O18" s="55">
        <f t="shared" ref="O18:P18" si="21">O16+O17</f>
        <v>0</v>
      </c>
      <c r="P18" s="55">
        <f t="shared" si="21"/>
        <v>0</v>
      </c>
      <c r="Q18" s="55">
        <f t="shared" ref="Q18" si="22">Q16+Q17</f>
        <v>0</v>
      </c>
      <c r="R18" s="55">
        <f t="shared" ref="R18" si="23">R16+R17</f>
        <v>0</v>
      </c>
      <c r="S18" s="55">
        <f t="shared" ref="S18" si="24">S16+S17</f>
        <v>0</v>
      </c>
      <c r="T18" s="55">
        <f t="shared" ref="T18" si="25">T16+T17</f>
        <v>0</v>
      </c>
      <c r="U18" s="56">
        <f t="shared" si="7"/>
        <v>0</v>
      </c>
    </row>
    <row r="19" spans="1:22" ht="27.6" customHeight="1">
      <c r="A19" s="26" t="s">
        <v>0</v>
      </c>
      <c r="B19" s="27"/>
      <c r="C19" s="28">
        <f>B19*0.8</f>
        <v>0</v>
      </c>
      <c r="D19" s="29">
        <f>IF(SUM($C$19:$C$22)=0,0,SUM(C19/(SUM($C$19:$C$22))))</f>
        <v>0</v>
      </c>
      <c r="E19" s="30" t="s">
        <v>0</v>
      </c>
      <c r="F19" s="57">
        <f>F18-F20-F21-F22</f>
        <v>0</v>
      </c>
      <c r="G19" s="57">
        <f t="shared" ref="G19" si="26">G18-G20-G21-G22</f>
        <v>0</v>
      </c>
      <c r="H19" s="57">
        <f t="shared" ref="H19" si="27">H18-H20-H21-H22</f>
        <v>0</v>
      </c>
      <c r="I19" s="57">
        <f t="shared" ref="I19:J19" si="28">I18-I20-I21-I22</f>
        <v>0</v>
      </c>
      <c r="J19" s="57">
        <f t="shared" si="28"/>
        <v>0</v>
      </c>
      <c r="K19" s="57">
        <f t="shared" ref="K19:N19" si="29">K18-K20-K21-K22</f>
        <v>0</v>
      </c>
      <c r="L19" s="57">
        <f t="shared" si="29"/>
        <v>0</v>
      </c>
      <c r="M19" s="57">
        <f t="shared" si="29"/>
        <v>0</v>
      </c>
      <c r="N19" s="57">
        <f t="shared" si="29"/>
        <v>0</v>
      </c>
      <c r="O19" s="57">
        <f t="shared" ref="O19:P19" si="30">O18-O20-O21-O22</f>
        <v>0</v>
      </c>
      <c r="P19" s="57">
        <f t="shared" si="30"/>
        <v>0</v>
      </c>
      <c r="Q19" s="57">
        <f>Q18-Q21</f>
        <v>0</v>
      </c>
      <c r="R19" s="57">
        <f t="shared" ref="R19:T19" si="31">R18-R21</f>
        <v>0</v>
      </c>
      <c r="S19" s="57">
        <f t="shared" si="31"/>
        <v>0</v>
      </c>
      <c r="T19" s="57">
        <f t="shared" si="3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K20" si="32">TRUNC(H18*$D20)</f>
        <v>0</v>
      </c>
      <c r="I20" s="59">
        <f t="shared" si="32"/>
        <v>0</v>
      </c>
      <c r="J20" s="59">
        <f t="shared" ref="J20" si="33">TRUNC(J18*$D20)</f>
        <v>0</v>
      </c>
      <c r="K20" s="59">
        <f t="shared" si="32"/>
        <v>0</v>
      </c>
      <c r="L20" s="59">
        <f t="shared" ref="L20:O20" si="34">TRUNC(L18*$D20)</f>
        <v>0</v>
      </c>
      <c r="M20" s="59">
        <f t="shared" ref="M20" si="35">TRUNC(M18*$D20)</f>
        <v>0</v>
      </c>
      <c r="N20" s="59">
        <f t="shared" ref="N20" si="36">TRUNC(N18*$D20)</f>
        <v>0</v>
      </c>
      <c r="O20" s="59">
        <f t="shared" si="34"/>
        <v>0</v>
      </c>
      <c r="P20" s="59">
        <f t="shared" ref="P20" si="37">TRUNC(P18*$D20)</f>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K21" si="38">TRUNC(H18*$D21)</f>
        <v>0</v>
      </c>
      <c r="I21" s="59">
        <f t="shared" si="38"/>
        <v>0</v>
      </c>
      <c r="J21" s="59">
        <f t="shared" ref="J21" si="39">TRUNC(J18*$D21)</f>
        <v>0</v>
      </c>
      <c r="K21" s="59">
        <f t="shared" si="38"/>
        <v>0</v>
      </c>
      <c r="L21" s="59">
        <f t="shared" ref="L21:O21" si="40">TRUNC(L18*$D21)</f>
        <v>0</v>
      </c>
      <c r="M21" s="59">
        <f t="shared" ref="M21" si="41">TRUNC(M18*$D21)</f>
        <v>0</v>
      </c>
      <c r="N21" s="59">
        <f t="shared" ref="N21" si="42">TRUNC(N18*$D21)</f>
        <v>0</v>
      </c>
      <c r="O21" s="59">
        <f t="shared" si="40"/>
        <v>0</v>
      </c>
      <c r="P21" s="59">
        <f t="shared" ref="P21" si="43">TRUNC(P18*$D21)</f>
        <v>0</v>
      </c>
      <c r="Q21" s="59">
        <f>TRUNC(Q18*IF($C$19+$C$21=0,0,SUM($C$21/($C$19+$C$21))))</f>
        <v>0</v>
      </c>
      <c r="R21" s="59">
        <f>TRUNC(R18*IF($C$19+$C$21=0,0,SUM($C$21/($C$19+$C$21))))</f>
        <v>0</v>
      </c>
      <c r="S21" s="59">
        <f>TRUNC(S18*IF($C$19+$C$21=0,0,SUM($C$21/($C$19+$C$21))))</f>
        <v>0</v>
      </c>
      <c r="T21" s="59">
        <f>TRUNC(T18*IF($C$19+$C$21=0,0,SUM($C$21/($C$19+$C$21))))</f>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K22" si="44">TRUNC(H18*$D22)</f>
        <v>0</v>
      </c>
      <c r="I22" s="61">
        <f t="shared" si="44"/>
        <v>0</v>
      </c>
      <c r="J22" s="61">
        <f t="shared" ref="J22" si="45">TRUNC(J18*$D22)</f>
        <v>0</v>
      </c>
      <c r="K22" s="61">
        <f t="shared" si="44"/>
        <v>0</v>
      </c>
      <c r="L22" s="61">
        <f t="shared" ref="L22:O22" si="46">TRUNC(L18*$D22)</f>
        <v>0</v>
      </c>
      <c r="M22" s="61">
        <f t="shared" ref="M22" si="47">TRUNC(M18*$D22)</f>
        <v>0</v>
      </c>
      <c r="N22" s="61">
        <f t="shared" ref="N22" si="48">TRUNC(N18*$D22)</f>
        <v>0</v>
      </c>
      <c r="O22" s="61">
        <f t="shared" si="46"/>
        <v>0</v>
      </c>
      <c r="P22" s="61">
        <f t="shared" ref="P22" si="49">TRUNC(P18*$D22)</f>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27</v>
      </c>
      <c r="E28" s="46"/>
      <c r="I28" s="265"/>
      <c r="J28" s="267"/>
      <c r="L28" s="40"/>
      <c r="M28" s="18"/>
      <c r="N28" s="18"/>
      <c r="O28" s="18"/>
      <c r="P28" s="269"/>
      <c r="Q28" s="272"/>
      <c r="R28" s="275"/>
      <c r="S28" s="272"/>
      <c r="T28" s="280"/>
      <c r="U28" s="283"/>
      <c r="V28" s="41"/>
    </row>
    <row r="29" spans="1:22" ht="27.6" customHeight="1" thickBot="1">
      <c r="A29" s="35" t="s">
        <v>30</v>
      </c>
      <c r="B29" s="48"/>
      <c r="D29" s="34" t="s">
        <v>28</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34"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G33" s="147"/>
      <c r="H33" s="148"/>
      <c r="I33" s="147"/>
      <c r="J33" s="148"/>
      <c r="L33" s="40"/>
      <c r="M33" s="245"/>
      <c r="N33" s="246"/>
      <c r="O33" s="247"/>
      <c r="P33" s="346"/>
      <c r="Q33" s="332"/>
      <c r="R33" s="348"/>
      <c r="S33" s="332"/>
      <c r="T33" s="332"/>
      <c r="U33" s="334"/>
      <c r="V33" s="41"/>
    </row>
    <row r="34" spans="1:22" ht="27.6" customHeight="1" thickBot="1">
      <c r="A34" s="1" t="s">
        <v>181</v>
      </c>
      <c r="L34" s="42"/>
      <c r="M34" s="43"/>
      <c r="N34" s="44"/>
      <c r="O34" s="44"/>
      <c r="P34" s="43" t="s">
        <v>182</v>
      </c>
      <c r="Q34" s="44"/>
      <c r="R34" s="44"/>
      <c r="S34" s="44"/>
      <c r="T34" s="44"/>
      <c r="U34" s="44"/>
      <c r="V34" s="45"/>
    </row>
    <row r="35" spans="1:22" ht="27" customHeight="1" thickTop="1"/>
  </sheetData>
  <mergeCells count="51">
    <mergeCell ref="J31:J32"/>
    <mergeCell ref="D30:F31"/>
    <mergeCell ref="G29:G30"/>
    <mergeCell ref="G31:G32"/>
    <mergeCell ref="P26:Q26"/>
    <mergeCell ref="J29:J30"/>
    <mergeCell ref="E3:J3"/>
    <mergeCell ref="A3:D3"/>
    <mergeCell ref="S27:S29"/>
    <mergeCell ref="T27:T29"/>
    <mergeCell ref="A23:B23"/>
    <mergeCell ref="I27:I28"/>
    <mergeCell ref="B5:B7"/>
    <mergeCell ref="C5:C7"/>
    <mergeCell ref="D5:D7"/>
    <mergeCell ref="A5:A7"/>
    <mergeCell ref="A12:B12"/>
    <mergeCell ref="A16:A18"/>
    <mergeCell ref="B16:B18"/>
    <mergeCell ref="C16:C18"/>
    <mergeCell ref="E14:U14"/>
    <mergeCell ref="A14:D14"/>
    <mergeCell ref="D16:D18"/>
    <mergeCell ref="A25:D25"/>
    <mergeCell ref="E23:H23"/>
    <mergeCell ref="I23:J23"/>
    <mergeCell ref="J27:J28"/>
    <mergeCell ref="U27:U29"/>
    <mergeCell ref="T26:U26"/>
    <mergeCell ref="R26:S26"/>
    <mergeCell ref="A27:B27"/>
    <mergeCell ref="D27:E27"/>
    <mergeCell ref="P27:P29"/>
    <mergeCell ref="Q27:Q29"/>
    <mergeCell ref="R27:R29"/>
    <mergeCell ref="C1:J1"/>
    <mergeCell ref="K23:L23"/>
    <mergeCell ref="S32:S33"/>
    <mergeCell ref="T32:T33"/>
    <mergeCell ref="U32:U33"/>
    <mergeCell ref="M30:O31"/>
    <mergeCell ref="P30:P31"/>
    <mergeCell ref="Q30:Q31"/>
    <mergeCell ref="R30:R31"/>
    <mergeCell ref="S30:S31"/>
    <mergeCell ref="T30:T31"/>
    <mergeCell ref="U30:U31"/>
    <mergeCell ref="M32:O33"/>
    <mergeCell ref="P32:P33"/>
    <mergeCell ref="Q32:Q33"/>
    <mergeCell ref="R32:R33"/>
  </mergeCells>
  <phoneticPr fontId="4"/>
  <printOptions horizontalCentered="1"/>
  <pageMargins left="0.31496062992125984" right="0.31496062992125984" top="0.35433070866141736" bottom="0.47244094488188981" header="0.31496062992125984" footer="0.31496062992125984"/>
  <pageSetup paperSize="9" scale="49" orientation="landscape" r:id="rId1"/>
  <headerFooter>
    <oddFooter>&amp;C&amp;"ＭＳ Ｐ明朝,標準"&amp;18給食管理　様式８</oddFooter>
  </headerFooter>
  <ignoredErrors>
    <ignoredError sqref="C9"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topLeftCell="A7"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5</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179</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180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TRUNC(R18*IF($C$19+$C$21=0,0,SUM($C$21/($C$19+$C$21))))</f>
        <v>0</v>
      </c>
      <c r="S21" s="59">
        <f>TRUNC(S18*IF($C$19+$C$21=0,0,SUM($C$21/($C$19+$C$21))))</f>
        <v>0</v>
      </c>
      <c r="T21" s="59">
        <f>TRUNC(T18*IF($C$19+$C$21=0,0,SUM($C$21/($C$19+$C$21))))</f>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4">TRUNC(H18*$D22)</f>
        <v>0</v>
      </c>
      <c r="I22" s="61">
        <f t="shared" si="14"/>
        <v>0</v>
      </c>
      <c r="J22" s="61">
        <f t="shared" si="14"/>
        <v>0</v>
      </c>
      <c r="K22" s="61">
        <f t="shared" si="14"/>
        <v>0</v>
      </c>
      <c r="L22" s="61">
        <f t="shared" si="14"/>
        <v>0</v>
      </c>
      <c r="M22" s="61">
        <f t="shared" si="14"/>
        <v>0</v>
      </c>
      <c r="N22" s="61">
        <f t="shared" si="14"/>
        <v>0</v>
      </c>
      <c r="O22" s="61">
        <f t="shared" si="14"/>
        <v>0</v>
      </c>
      <c r="P22" s="61">
        <f t="shared" si="14"/>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181</v>
      </c>
      <c r="L34" s="42"/>
      <c r="M34" s="43"/>
      <c r="N34" s="44"/>
      <c r="O34" s="44"/>
      <c r="P34" s="43" t="s">
        <v>182</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topLeftCell="A7"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6</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21</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20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 t="shared" ref="R21:T21" si="14">TRUNC(R18*IF($C$19+$C$21=0,0,SUM($C$21/($C$19+$C$21))))</f>
        <v>0</v>
      </c>
      <c r="S21" s="59">
        <f t="shared" si="14"/>
        <v>0</v>
      </c>
      <c r="T21" s="59">
        <f t="shared" si="14"/>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5">TRUNC(H18*$D22)</f>
        <v>0</v>
      </c>
      <c r="I22" s="61">
        <f t="shared" si="15"/>
        <v>0</v>
      </c>
      <c r="J22" s="61">
        <f t="shared" si="15"/>
        <v>0</v>
      </c>
      <c r="K22" s="61">
        <f t="shared" si="15"/>
        <v>0</v>
      </c>
      <c r="L22" s="61">
        <f t="shared" si="15"/>
        <v>0</v>
      </c>
      <c r="M22" s="61">
        <f t="shared" si="15"/>
        <v>0</v>
      </c>
      <c r="N22" s="61">
        <f t="shared" si="15"/>
        <v>0</v>
      </c>
      <c r="O22" s="61">
        <f t="shared" si="15"/>
        <v>0</v>
      </c>
      <c r="P22" s="61">
        <f t="shared" si="15"/>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52</v>
      </c>
      <c r="L34" s="42"/>
      <c r="M34" s="43"/>
      <c r="N34" s="44"/>
      <c r="O34" s="44"/>
      <c r="P34" s="43" t="s">
        <v>83</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topLeftCell="A4"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7</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21</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20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 t="shared" ref="R21:T21" si="14">TRUNC(R18*IF($C$19+$C$21=0,0,SUM($C$21/($C$19+$C$21))))</f>
        <v>0</v>
      </c>
      <c r="S21" s="59">
        <f t="shared" si="14"/>
        <v>0</v>
      </c>
      <c r="T21" s="59">
        <f t="shared" si="14"/>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5">TRUNC(H18*$D22)</f>
        <v>0</v>
      </c>
      <c r="I22" s="61">
        <f t="shared" si="15"/>
        <v>0</v>
      </c>
      <c r="J22" s="61">
        <f t="shared" si="15"/>
        <v>0</v>
      </c>
      <c r="K22" s="61">
        <f t="shared" si="15"/>
        <v>0</v>
      </c>
      <c r="L22" s="61">
        <f t="shared" si="15"/>
        <v>0</v>
      </c>
      <c r="M22" s="61">
        <f t="shared" si="15"/>
        <v>0</v>
      </c>
      <c r="N22" s="61">
        <f t="shared" si="15"/>
        <v>0</v>
      </c>
      <c r="O22" s="61">
        <f t="shared" si="15"/>
        <v>0</v>
      </c>
      <c r="P22" s="61">
        <f t="shared" si="15"/>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52</v>
      </c>
      <c r="L34" s="42"/>
      <c r="M34" s="43"/>
      <c r="N34" s="44"/>
      <c r="O34" s="44"/>
      <c r="P34" s="43" t="s">
        <v>83</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8</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21</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20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 t="shared" ref="R21:T21" si="14">TRUNC(R18*IF($C$19+$C$21=0,0,SUM($C$21/($C$19+$C$21))))</f>
        <v>0</v>
      </c>
      <c r="S21" s="59">
        <f t="shared" si="14"/>
        <v>0</v>
      </c>
      <c r="T21" s="59">
        <f t="shared" si="14"/>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5">TRUNC(H18*$D22)</f>
        <v>0</v>
      </c>
      <c r="I22" s="61">
        <f t="shared" si="15"/>
        <v>0</v>
      </c>
      <c r="J22" s="61">
        <f t="shared" si="15"/>
        <v>0</v>
      </c>
      <c r="K22" s="61">
        <f t="shared" si="15"/>
        <v>0</v>
      </c>
      <c r="L22" s="61">
        <f t="shared" si="15"/>
        <v>0</v>
      </c>
      <c r="M22" s="61">
        <f t="shared" si="15"/>
        <v>0</v>
      </c>
      <c r="N22" s="61">
        <f t="shared" si="15"/>
        <v>0</v>
      </c>
      <c r="O22" s="61">
        <f t="shared" si="15"/>
        <v>0</v>
      </c>
      <c r="P22" s="61">
        <f t="shared" si="15"/>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52</v>
      </c>
      <c r="L34" s="42"/>
      <c r="M34" s="43"/>
      <c r="N34" s="44"/>
      <c r="O34" s="44"/>
      <c r="P34" s="43" t="s">
        <v>83</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9</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21</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20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 t="shared" ref="R21:T21" si="14">TRUNC(R18*IF($C$19+$C$21=0,0,SUM($C$21/($C$19+$C$21))))</f>
        <v>0</v>
      </c>
      <c r="S21" s="59">
        <f t="shared" si="14"/>
        <v>0</v>
      </c>
      <c r="T21" s="59">
        <f t="shared" si="14"/>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5">TRUNC(H18*$D22)</f>
        <v>0</v>
      </c>
      <c r="I22" s="61">
        <f t="shared" si="15"/>
        <v>0</v>
      </c>
      <c r="J22" s="61">
        <f t="shared" si="15"/>
        <v>0</v>
      </c>
      <c r="K22" s="61">
        <f t="shared" si="15"/>
        <v>0</v>
      </c>
      <c r="L22" s="61">
        <f t="shared" si="15"/>
        <v>0</v>
      </c>
      <c r="M22" s="61">
        <f t="shared" si="15"/>
        <v>0</v>
      </c>
      <c r="N22" s="61">
        <f t="shared" si="15"/>
        <v>0</v>
      </c>
      <c r="O22" s="61">
        <f t="shared" si="15"/>
        <v>0</v>
      </c>
      <c r="P22" s="61">
        <f t="shared" si="15"/>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52</v>
      </c>
      <c r="L34" s="42"/>
      <c r="M34" s="43"/>
      <c r="N34" s="44"/>
      <c r="O34" s="44"/>
      <c r="P34" s="43" t="s">
        <v>83</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10</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21</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20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 t="shared" ref="R21:T21" si="14">TRUNC(R18*IF($C$19+$C$21=0,0,SUM($C$21/($C$19+$C$21))))</f>
        <v>0</v>
      </c>
      <c r="S21" s="59">
        <f t="shared" si="14"/>
        <v>0</v>
      </c>
      <c r="T21" s="59">
        <f t="shared" si="14"/>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5">TRUNC(H18*$D22)</f>
        <v>0</v>
      </c>
      <c r="I22" s="61">
        <f t="shared" si="15"/>
        <v>0</v>
      </c>
      <c r="J22" s="61">
        <f t="shared" si="15"/>
        <v>0</v>
      </c>
      <c r="K22" s="61">
        <f t="shared" si="15"/>
        <v>0</v>
      </c>
      <c r="L22" s="61">
        <f t="shared" si="15"/>
        <v>0</v>
      </c>
      <c r="M22" s="61">
        <f t="shared" si="15"/>
        <v>0</v>
      </c>
      <c r="N22" s="61">
        <f t="shared" si="15"/>
        <v>0</v>
      </c>
      <c r="O22" s="61">
        <f t="shared" si="15"/>
        <v>0</v>
      </c>
      <c r="P22" s="61">
        <f t="shared" si="15"/>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52</v>
      </c>
      <c r="L34" s="42"/>
      <c r="M34" s="43"/>
      <c r="N34" s="44"/>
      <c r="O34" s="44"/>
      <c r="P34" s="43" t="s">
        <v>83</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5"/>
  <sheetViews>
    <sheetView view="pageBreakPreview" zoomScale="60" zoomScaleNormal="50" workbookViewId="0">
      <selection activeCell="C82" sqref="C82:U84"/>
    </sheetView>
  </sheetViews>
  <sheetFormatPr defaultColWidth="10.75" defaultRowHeight="27" customHeight="1"/>
  <cols>
    <col min="1" max="1" width="16.75" style="1" customWidth="1"/>
    <col min="2" max="2" width="16.625" style="1" customWidth="1"/>
    <col min="3" max="4" width="12.625" style="1" customWidth="1"/>
    <col min="5" max="5" width="16.75" style="1" customWidth="1"/>
    <col min="6" max="9" width="11.375" style="1" customWidth="1"/>
    <col min="10" max="10" width="11.625" style="1" customWidth="1"/>
    <col min="11" max="13" width="11.375" style="1" customWidth="1"/>
    <col min="14" max="14" width="11.625" style="1" customWidth="1"/>
    <col min="15" max="20" width="11.375" style="1" customWidth="1"/>
    <col min="21" max="21" width="11.625" style="1" customWidth="1"/>
    <col min="22" max="22" width="1.625" style="1" customWidth="1"/>
    <col min="23" max="16384" width="10.75" style="1"/>
  </cols>
  <sheetData>
    <row r="1" spans="1:23" ht="34.5" customHeight="1">
      <c r="A1" s="143">
        <f>'4月'!$A$1</f>
        <v>0</v>
      </c>
      <c r="B1" s="144" t="s">
        <v>77</v>
      </c>
      <c r="C1" s="301">
        <v>11</v>
      </c>
      <c r="D1" s="301"/>
      <c r="E1" s="301"/>
      <c r="F1" s="301"/>
      <c r="G1" s="301"/>
      <c r="H1" s="301"/>
      <c r="I1" s="301"/>
      <c r="J1" s="301"/>
      <c r="K1" s="66"/>
      <c r="R1" s="142"/>
      <c r="S1" s="142"/>
      <c r="T1" s="142"/>
      <c r="U1" s="142"/>
      <c r="V1" s="142"/>
    </row>
    <row r="2" spans="1:23" ht="12.75" customHeight="1" thickBot="1">
      <c r="A2" s="140"/>
      <c r="B2" s="141"/>
      <c r="C2" s="137"/>
      <c r="D2" s="137"/>
      <c r="E2" s="137"/>
      <c r="F2" s="137"/>
      <c r="G2" s="137"/>
      <c r="H2" s="137"/>
      <c r="I2" s="137"/>
      <c r="J2" s="137"/>
      <c r="K2" s="66"/>
      <c r="S2" s="134"/>
      <c r="T2" s="134"/>
      <c r="U2" s="134"/>
      <c r="V2" s="134"/>
    </row>
    <row r="3" spans="1:23" ht="30.95" customHeight="1" thickBot="1">
      <c r="A3" s="256" t="s">
        <v>24</v>
      </c>
      <c r="B3" s="256"/>
      <c r="C3" s="256"/>
      <c r="D3" s="257"/>
      <c r="E3" s="302" t="s">
        <v>14</v>
      </c>
      <c r="F3" s="303"/>
      <c r="G3" s="303"/>
      <c r="H3" s="303"/>
      <c r="I3" s="303"/>
      <c r="J3" s="304"/>
    </row>
    <row r="4" spans="1:23" ht="65.099999999999994" customHeight="1" thickBot="1">
      <c r="A4" s="72"/>
      <c r="B4" s="72"/>
      <c r="C4" s="72"/>
      <c r="D4" s="73"/>
      <c r="E4" s="13" t="s">
        <v>6</v>
      </c>
      <c r="F4" s="132"/>
      <c r="G4" s="132"/>
      <c r="H4" s="132"/>
      <c r="I4" s="132"/>
      <c r="J4" s="25" t="s">
        <v>11</v>
      </c>
    </row>
    <row r="5" spans="1:23" ht="54.75" customHeight="1">
      <c r="A5" s="305"/>
      <c r="B5" s="308" t="s">
        <v>42</v>
      </c>
      <c r="C5" s="308" t="s">
        <v>7</v>
      </c>
      <c r="D5" s="311" t="s">
        <v>8</v>
      </c>
      <c r="E5" s="31" t="s">
        <v>10</v>
      </c>
      <c r="F5" s="50"/>
      <c r="G5" s="50"/>
      <c r="H5" s="50"/>
      <c r="I5" s="50"/>
      <c r="J5" s="52">
        <f t="shared" ref="J5:J11" si="0">SUM(F5:I5)</f>
        <v>0</v>
      </c>
    </row>
    <row r="6" spans="1:23" ht="27.6" customHeight="1">
      <c r="A6" s="306"/>
      <c r="B6" s="309"/>
      <c r="C6" s="309"/>
      <c r="D6" s="312"/>
      <c r="E6" s="9" t="s">
        <v>12</v>
      </c>
      <c r="F6" s="53">
        <f>TRUNC(F5*0.08)</f>
        <v>0</v>
      </c>
      <c r="G6" s="53">
        <f t="shared" ref="G6:I6" si="1">TRUNC(G5*0.08)</f>
        <v>0</v>
      </c>
      <c r="H6" s="53">
        <f t="shared" si="1"/>
        <v>0</v>
      </c>
      <c r="I6" s="53">
        <f t="shared" si="1"/>
        <v>0</v>
      </c>
      <c r="J6" s="54">
        <f t="shared" si="0"/>
        <v>0</v>
      </c>
    </row>
    <row r="7" spans="1:23" ht="27.6" customHeight="1" thickBot="1">
      <c r="A7" s="307"/>
      <c r="B7" s="310"/>
      <c r="C7" s="310"/>
      <c r="D7" s="313"/>
      <c r="E7" s="32" t="s">
        <v>9</v>
      </c>
      <c r="F7" s="55">
        <f>F5+F6</f>
        <v>0</v>
      </c>
      <c r="G7" s="55">
        <f t="shared" ref="G7:I7" si="2">G5+G6</f>
        <v>0</v>
      </c>
      <c r="H7" s="55">
        <f t="shared" si="2"/>
        <v>0</v>
      </c>
      <c r="I7" s="55">
        <f t="shared" si="2"/>
        <v>0</v>
      </c>
      <c r="J7" s="56">
        <f t="shared" si="0"/>
        <v>0</v>
      </c>
      <c r="L7" s="21" t="s">
        <v>13</v>
      </c>
      <c r="M7" s="18"/>
      <c r="N7" s="18"/>
      <c r="O7" s="18"/>
      <c r="P7" s="18"/>
      <c r="Q7" s="18"/>
      <c r="R7" s="18"/>
      <c r="S7" s="18"/>
      <c r="T7" s="18"/>
      <c r="U7" s="18"/>
    </row>
    <row r="8" spans="1:23" ht="27.6" customHeight="1">
      <c r="A8" s="26" t="s">
        <v>0</v>
      </c>
      <c r="B8" s="27"/>
      <c r="C8" s="28">
        <f>B8*0.7</f>
        <v>0</v>
      </c>
      <c r="D8" s="29">
        <f>IF(SUM($C$8:$C$11)=0,0,SUM(C8/(SUM($C$8:$C$11))))</f>
        <v>0</v>
      </c>
      <c r="E8" s="30" t="s">
        <v>0</v>
      </c>
      <c r="F8" s="57">
        <f>F7-F9-F10-F11</f>
        <v>0</v>
      </c>
      <c r="G8" s="57">
        <f t="shared" ref="G8:I8" si="3">G7-G9-G10-G11</f>
        <v>0</v>
      </c>
      <c r="H8" s="57">
        <f t="shared" si="3"/>
        <v>0</v>
      </c>
      <c r="I8" s="57">
        <f t="shared" si="3"/>
        <v>0</v>
      </c>
      <c r="J8" s="58">
        <f t="shared" si="0"/>
        <v>0</v>
      </c>
      <c r="L8" s="19" t="s">
        <v>21</v>
      </c>
      <c r="M8" s="18"/>
      <c r="N8" s="18"/>
      <c r="O8" s="18"/>
      <c r="P8" s="18"/>
      <c r="Q8" s="18"/>
      <c r="R8" s="18"/>
      <c r="S8" s="18"/>
      <c r="T8" s="18"/>
      <c r="U8" s="18"/>
    </row>
    <row r="9" spans="1:23" ht="27.6" customHeight="1">
      <c r="A9" s="6" t="s">
        <v>1</v>
      </c>
      <c r="B9" s="4"/>
      <c r="C9" s="5">
        <f>B9*1</f>
        <v>0</v>
      </c>
      <c r="D9" s="14">
        <f>IF(SUM($C$8:$C$11)=0,0,SUM(C9/(SUM($C$8:$C$11))))</f>
        <v>0</v>
      </c>
      <c r="E9" s="10" t="s">
        <v>1</v>
      </c>
      <c r="F9" s="59">
        <f>TRUNC(F7*$D9)</f>
        <v>0</v>
      </c>
      <c r="G9" s="59">
        <f>TRUNC(G7*$D9)</f>
        <v>0</v>
      </c>
      <c r="H9" s="59">
        <f>TRUNC(H7*$D9)</f>
        <v>0</v>
      </c>
      <c r="I9" s="59">
        <f t="shared" ref="I9" si="4">TRUNC(I7*$D9)</f>
        <v>0</v>
      </c>
      <c r="J9" s="60">
        <f t="shared" si="0"/>
        <v>0</v>
      </c>
      <c r="L9" s="19" t="s">
        <v>22</v>
      </c>
      <c r="M9" s="18"/>
      <c r="N9" s="18"/>
      <c r="O9" s="18"/>
      <c r="P9" s="18"/>
      <c r="Q9" s="18"/>
      <c r="R9" s="18"/>
      <c r="S9" s="18"/>
      <c r="T9" s="18"/>
      <c r="U9" s="18"/>
    </row>
    <row r="10" spans="1:23" ht="27.6" customHeight="1">
      <c r="A10" s="7" t="s">
        <v>2</v>
      </c>
      <c r="B10" s="4"/>
      <c r="C10" s="5">
        <f>B10*0.7</f>
        <v>0</v>
      </c>
      <c r="D10" s="14">
        <f>IF(SUM($C$8:$C$11)=0,0,SUM(C10/(SUM($C$8:$C$11))))</f>
        <v>0</v>
      </c>
      <c r="E10" s="11" t="s">
        <v>2</v>
      </c>
      <c r="F10" s="59">
        <f>TRUNC(F7*$D10)</f>
        <v>0</v>
      </c>
      <c r="G10" s="59">
        <f>TRUNC(G7*$D10)</f>
        <v>0</v>
      </c>
      <c r="H10" s="59">
        <f>TRUNC(H7*$D10)</f>
        <v>0</v>
      </c>
      <c r="I10" s="59">
        <f t="shared" ref="I10" si="5">TRUNC(I7*$D10)</f>
        <v>0</v>
      </c>
      <c r="J10" s="60">
        <f t="shared" si="0"/>
        <v>0</v>
      </c>
      <c r="K10" s="20"/>
      <c r="L10" s="19" t="s">
        <v>20</v>
      </c>
      <c r="M10" s="18"/>
      <c r="N10" s="18"/>
      <c r="O10" s="18"/>
      <c r="P10" s="18"/>
      <c r="Q10" s="18"/>
      <c r="R10" s="18"/>
      <c r="S10" s="18"/>
      <c r="T10" s="18"/>
      <c r="U10" s="18"/>
      <c r="W10" s="19"/>
    </row>
    <row r="11" spans="1:23" ht="27.6" customHeight="1" thickBot="1">
      <c r="A11" s="8" t="s">
        <v>3</v>
      </c>
      <c r="B11" s="15"/>
      <c r="C11" s="16">
        <f>B11*C12</f>
        <v>0</v>
      </c>
      <c r="D11" s="17">
        <f>IF(SUM($C$8:$C$11)=0,0,SUM(C11/(SUM($C$8:$C$11))))</f>
        <v>0</v>
      </c>
      <c r="E11" s="12" t="s">
        <v>3</v>
      </c>
      <c r="F11" s="61">
        <f>TRUNC(F7*$D11)</f>
        <v>0</v>
      </c>
      <c r="G11" s="61">
        <f>TRUNC(G7*$D11)</f>
        <v>0</v>
      </c>
      <c r="H11" s="61">
        <f>TRUNC(H7*$D11)</f>
        <v>0</v>
      </c>
      <c r="I11" s="61">
        <f t="shared" ref="I11" si="6">TRUNC(I7*$D11)</f>
        <v>0</v>
      </c>
      <c r="J11" s="62">
        <f t="shared" si="0"/>
        <v>0</v>
      </c>
      <c r="M11" s="18"/>
      <c r="N11" s="18"/>
      <c r="O11" s="18"/>
      <c r="P11" s="18"/>
      <c r="Q11" s="18"/>
      <c r="R11" s="18"/>
      <c r="S11" s="18"/>
      <c r="T11" s="18"/>
      <c r="U11" s="18"/>
    </row>
    <row r="12" spans="1:23" ht="27.6" customHeight="1">
      <c r="A12" s="314" t="s">
        <v>4</v>
      </c>
      <c r="B12" s="314"/>
      <c r="C12" s="2">
        <v>1</v>
      </c>
      <c r="D12" s="3" t="s">
        <v>5</v>
      </c>
    </row>
    <row r="13" spans="1:23" ht="15.75" customHeight="1" thickBot="1"/>
    <row r="14" spans="1:23" ht="30.95" customHeight="1" thickBot="1">
      <c r="A14" s="256" t="s">
        <v>25</v>
      </c>
      <c r="B14" s="256"/>
      <c r="C14" s="256"/>
      <c r="D14" s="257"/>
      <c r="E14" s="315" t="s">
        <v>23</v>
      </c>
      <c r="F14" s="316"/>
      <c r="G14" s="316"/>
      <c r="H14" s="316"/>
      <c r="I14" s="316"/>
      <c r="J14" s="316"/>
      <c r="K14" s="316"/>
      <c r="L14" s="316"/>
      <c r="M14" s="316"/>
      <c r="N14" s="316"/>
      <c r="O14" s="316"/>
      <c r="P14" s="316"/>
      <c r="Q14" s="316"/>
      <c r="R14" s="316"/>
      <c r="S14" s="316"/>
      <c r="T14" s="316"/>
      <c r="U14" s="317"/>
    </row>
    <row r="15" spans="1:23" ht="65.099999999999994" customHeight="1" thickBot="1">
      <c r="E15" s="13" t="s">
        <v>6</v>
      </c>
      <c r="F15" s="133"/>
      <c r="G15" s="133"/>
      <c r="H15" s="133"/>
      <c r="I15" s="133"/>
      <c r="J15" s="133"/>
      <c r="K15" s="133"/>
      <c r="L15" s="133"/>
      <c r="M15" s="133"/>
      <c r="N15" s="133"/>
      <c r="O15" s="133"/>
      <c r="P15" s="23" t="s">
        <v>19</v>
      </c>
      <c r="Q15" s="24" t="s">
        <v>16</v>
      </c>
      <c r="R15" s="23" t="s">
        <v>17</v>
      </c>
      <c r="S15" s="23" t="s">
        <v>18</v>
      </c>
      <c r="T15" s="24" t="s">
        <v>15</v>
      </c>
      <c r="U15" s="25" t="s">
        <v>11</v>
      </c>
    </row>
    <row r="16" spans="1:23" ht="54.75" customHeight="1">
      <c r="A16" s="305"/>
      <c r="B16" s="308" t="s">
        <v>43</v>
      </c>
      <c r="C16" s="308" t="s">
        <v>7</v>
      </c>
      <c r="D16" s="311" t="s">
        <v>8</v>
      </c>
      <c r="E16" s="31" t="s">
        <v>10</v>
      </c>
      <c r="F16" s="50"/>
      <c r="G16" s="50"/>
      <c r="H16" s="50"/>
      <c r="I16" s="50"/>
      <c r="J16" s="50"/>
      <c r="K16" s="50"/>
      <c r="L16" s="50"/>
      <c r="M16" s="50"/>
      <c r="N16" s="50"/>
      <c r="O16" s="50"/>
      <c r="P16" s="50"/>
      <c r="Q16" s="51"/>
      <c r="R16" s="51"/>
      <c r="S16" s="51"/>
      <c r="T16" s="51"/>
      <c r="U16" s="52">
        <f t="shared" ref="U16:U22" si="7">SUM(F16:T16)</f>
        <v>0</v>
      </c>
    </row>
    <row r="17" spans="1:22" ht="27.6" customHeight="1">
      <c r="A17" s="306"/>
      <c r="B17" s="309"/>
      <c r="C17" s="309"/>
      <c r="D17" s="312"/>
      <c r="E17" s="9" t="s">
        <v>12</v>
      </c>
      <c r="F17" s="53">
        <f>TRUNC(F16*0.08)</f>
        <v>0</v>
      </c>
      <c r="G17" s="53">
        <f t="shared" ref="G17:T17" si="8">TRUNC(G16*0.08)</f>
        <v>0</v>
      </c>
      <c r="H17" s="53">
        <f t="shared" si="8"/>
        <v>0</v>
      </c>
      <c r="I17" s="53">
        <f t="shared" si="8"/>
        <v>0</v>
      </c>
      <c r="J17" s="53">
        <f t="shared" si="8"/>
        <v>0</v>
      </c>
      <c r="K17" s="53">
        <f t="shared" si="8"/>
        <v>0</v>
      </c>
      <c r="L17" s="53">
        <f t="shared" si="8"/>
        <v>0</v>
      </c>
      <c r="M17" s="53">
        <f t="shared" si="8"/>
        <v>0</v>
      </c>
      <c r="N17" s="53">
        <f t="shared" si="8"/>
        <v>0</v>
      </c>
      <c r="O17" s="53">
        <f t="shared" si="8"/>
        <v>0</v>
      </c>
      <c r="P17" s="53">
        <f t="shared" si="8"/>
        <v>0</v>
      </c>
      <c r="Q17" s="53">
        <f t="shared" si="8"/>
        <v>0</v>
      </c>
      <c r="R17" s="53">
        <f t="shared" si="8"/>
        <v>0</v>
      </c>
      <c r="S17" s="53">
        <f t="shared" si="8"/>
        <v>0</v>
      </c>
      <c r="T17" s="53">
        <f t="shared" si="8"/>
        <v>0</v>
      </c>
      <c r="U17" s="54">
        <f t="shared" si="7"/>
        <v>0</v>
      </c>
    </row>
    <row r="18" spans="1:22" ht="27.6" customHeight="1" thickBot="1">
      <c r="A18" s="307"/>
      <c r="B18" s="310"/>
      <c r="C18" s="310"/>
      <c r="D18" s="313"/>
      <c r="E18" s="32" t="s">
        <v>9</v>
      </c>
      <c r="F18" s="55">
        <f>F16+F17</f>
        <v>0</v>
      </c>
      <c r="G18" s="55">
        <f t="shared" ref="G18:T18" si="9">G16+G17</f>
        <v>0</v>
      </c>
      <c r="H18" s="55">
        <f t="shared" si="9"/>
        <v>0</v>
      </c>
      <c r="I18" s="55">
        <f t="shared" si="9"/>
        <v>0</v>
      </c>
      <c r="J18" s="55">
        <f t="shared" si="9"/>
        <v>0</v>
      </c>
      <c r="K18" s="55">
        <f t="shared" si="9"/>
        <v>0</v>
      </c>
      <c r="L18" s="55">
        <f t="shared" si="9"/>
        <v>0</v>
      </c>
      <c r="M18" s="55">
        <f t="shared" si="9"/>
        <v>0</v>
      </c>
      <c r="N18" s="55">
        <f t="shared" si="9"/>
        <v>0</v>
      </c>
      <c r="O18" s="55">
        <f t="shared" si="9"/>
        <v>0</v>
      </c>
      <c r="P18" s="55">
        <f t="shared" si="9"/>
        <v>0</v>
      </c>
      <c r="Q18" s="55">
        <f t="shared" si="9"/>
        <v>0</v>
      </c>
      <c r="R18" s="55">
        <f t="shared" si="9"/>
        <v>0</v>
      </c>
      <c r="S18" s="55">
        <f t="shared" si="9"/>
        <v>0</v>
      </c>
      <c r="T18" s="55">
        <f t="shared" si="9"/>
        <v>0</v>
      </c>
      <c r="U18" s="56">
        <f t="shared" si="7"/>
        <v>0</v>
      </c>
    </row>
    <row r="19" spans="1:22" ht="27.6" customHeight="1">
      <c r="A19" s="26" t="s">
        <v>0</v>
      </c>
      <c r="B19" s="27"/>
      <c r="C19" s="28">
        <f>B19*0.8</f>
        <v>0</v>
      </c>
      <c r="D19" s="29">
        <f>IF(SUM($C$19:$C$22)=0,0,SUM(C19/(SUM($C$19:$C$22))))</f>
        <v>0</v>
      </c>
      <c r="E19" s="30" t="s">
        <v>0</v>
      </c>
      <c r="F19" s="57">
        <f>F18-F20-F21-F22</f>
        <v>0</v>
      </c>
      <c r="G19" s="57">
        <f t="shared" ref="G19:P19" si="10">G18-G20-G21-G22</f>
        <v>0</v>
      </c>
      <c r="H19" s="57">
        <f t="shared" si="10"/>
        <v>0</v>
      </c>
      <c r="I19" s="57">
        <f t="shared" si="10"/>
        <v>0</v>
      </c>
      <c r="J19" s="57">
        <f t="shared" si="10"/>
        <v>0</v>
      </c>
      <c r="K19" s="57">
        <f t="shared" si="10"/>
        <v>0</v>
      </c>
      <c r="L19" s="57">
        <f t="shared" si="10"/>
        <v>0</v>
      </c>
      <c r="M19" s="57">
        <f t="shared" si="10"/>
        <v>0</v>
      </c>
      <c r="N19" s="57">
        <f t="shared" si="10"/>
        <v>0</v>
      </c>
      <c r="O19" s="57">
        <f t="shared" si="10"/>
        <v>0</v>
      </c>
      <c r="P19" s="57">
        <f t="shared" si="10"/>
        <v>0</v>
      </c>
      <c r="Q19" s="57">
        <f>Q18-Q21</f>
        <v>0</v>
      </c>
      <c r="R19" s="57">
        <f t="shared" ref="R19:T19" si="11">R18-R21</f>
        <v>0</v>
      </c>
      <c r="S19" s="57">
        <f t="shared" si="11"/>
        <v>0</v>
      </c>
      <c r="T19" s="57">
        <f t="shared" si="11"/>
        <v>0</v>
      </c>
      <c r="U19" s="58">
        <f t="shared" si="7"/>
        <v>0</v>
      </c>
    </row>
    <row r="20" spans="1:22" ht="27.6" customHeight="1">
      <c r="A20" s="6" t="s">
        <v>1</v>
      </c>
      <c r="B20" s="4"/>
      <c r="C20" s="5">
        <f>B20*1</f>
        <v>0</v>
      </c>
      <c r="D20" s="14">
        <f>IF(SUM($C$19:$C$22)=0,0,SUM(C20/(SUM($C$19:$C$22))))</f>
        <v>0</v>
      </c>
      <c r="E20" s="10" t="s">
        <v>1</v>
      </c>
      <c r="F20" s="59">
        <f>TRUNC(F18*$D20)</f>
        <v>0</v>
      </c>
      <c r="G20" s="59">
        <f>TRUNC(G18*$D20)</f>
        <v>0</v>
      </c>
      <c r="H20" s="59">
        <f t="shared" ref="H20:P20" si="12">TRUNC(H18*$D20)</f>
        <v>0</v>
      </c>
      <c r="I20" s="59">
        <f t="shared" si="12"/>
        <v>0</v>
      </c>
      <c r="J20" s="59">
        <f t="shared" si="12"/>
        <v>0</v>
      </c>
      <c r="K20" s="59">
        <f t="shared" si="12"/>
        <v>0</v>
      </c>
      <c r="L20" s="59">
        <f t="shared" si="12"/>
        <v>0</v>
      </c>
      <c r="M20" s="59">
        <f t="shared" si="12"/>
        <v>0</v>
      </c>
      <c r="N20" s="59">
        <f t="shared" si="12"/>
        <v>0</v>
      </c>
      <c r="O20" s="59">
        <f t="shared" si="12"/>
        <v>0</v>
      </c>
      <c r="P20" s="59">
        <f t="shared" si="12"/>
        <v>0</v>
      </c>
      <c r="Q20" s="64"/>
      <c r="R20" s="64"/>
      <c r="S20" s="64"/>
      <c r="T20" s="64"/>
      <c r="U20" s="60">
        <f t="shared" si="7"/>
        <v>0</v>
      </c>
    </row>
    <row r="21" spans="1:22" ht="27.6" customHeight="1">
      <c r="A21" s="7" t="s">
        <v>2</v>
      </c>
      <c r="B21" s="4"/>
      <c r="C21" s="5">
        <f>B21*0.8</f>
        <v>0</v>
      </c>
      <c r="D21" s="14">
        <f>IF(SUM($C$19:$C$22)=0,0,SUM(C21/(SUM($C$19:$C$22))))</f>
        <v>0</v>
      </c>
      <c r="E21" s="11" t="s">
        <v>2</v>
      </c>
      <c r="F21" s="59">
        <f>TRUNC(F18*$D21)</f>
        <v>0</v>
      </c>
      <c r="G21" s="59">
        <f>TRUNC(G18*$D21)</f>
        <v>0</v>
      </c>
      <c r="H21" s="59">
        <f t="shared" ref="H21:P21" si="13">TRUNC(H18*$D21)</f>
        <v>0</v>
      </c>
      <c r="I21" s="59">
        <f t="shared" si="13"/>
        <v>0</v>
      </c>
      <c r="J21" s="59">
        <f t="shared" si="13"/>
        <v>0</v>
      </c>
      <c r="K21" s="59">
        <f t="shared" si="13"/>
        <v>0</v>
      </c>
      <c r="L21" s="59">
        <f t="shared" si="13"/>
        <v>0</v>
      </c>
      <c r="M21" s="59">
        <f t="shared" si="13"/>
        <v>0</v>
      </c>
      <c r="N21" s="59">
        <f t="shared" si="13"/>
        <v>0</v>
      </c>
      <c r="O21" s="59">
        <f t="shared" si="13"/>
        <v>0</v>
      </c>
      <c r="P21" s="59">
        <f t="shared" si="13"/>
        <v>0</v>
      </c>
      <c r="Q21" s="59">
        <f>TRUNC(Q18*IF($C$19+$C$21=0,0,SUM($C$21/($C$19+$C$21))))</f>
        <v>0</v>
      </c>
      <c r="R21" s="59">
        <f t="shared" ref="R21:T21" si="14">TRUNC(R18*IF($C$19+$C$21=0,0,SUM($C$21/($C$19+$C$21))))</f>
        <v>0</v>
      </c>
      <c r="S21" s="59">
        <f t="shared" si="14"/>
        <v>0</v>
      </c>
      <c r="T21" s="59">
        <f t="shared" si="14"/>
        <v>0</v>
      </c>
      <c r="U21" s="60">
        <f t="shared" si="7"/>
        <v>0</v>
      </c>
    </row>
    <row r="22" spans="1:22" ht="27.6" customHeight="1" thickBot="1">
      <c r="A22" s="8" t="s">
        <v>3</v>
      </c>
      <c r="B22" s="15"/>
      <c r="C22" s="16">
        <f>B22*C23</f>
        <v>0</v>
      </c>
      <c r="D22" s="17">
        <f>IF(SUM($C$19:$C$22)=0,0,SUM(C22/(SUM($C$19:$C$22))))</f>
        <v>0</v>
      </c>
      <c r="E22" s="12" t="s">
        <v>3</v>
      </c>
      <c r="F22" s="61">
        <f>TRUNC(F18*$D22)</f>
        <v>0</v>
      </c>
      <c r="G22" s="61">
        <f>TRUNC(G18*$D22)</f>
        <v>0</v>
      </c>
      <c r="H22" s="61">
        <f t="shared" ref="H22:P22" si="15">TRUNC(H18*$D22)</f>
        <v>0</v>
      </c>
      <c r="I22" s="61">
        <f t="shared" si="15"/>
        <v>0</v>
      </c>
      <c r="J22" s="61">
        <f t="shared" si="15"/>
        <v>0</v>
      </c>
      <c r="K22" s="61">
        <f t="shared" si="15"/>
        <v>0</v>
      </c>
      <c r="L22" s="61">
        <f t="shared" si="15"/>
        <v>0</v>
      </c>
      <c r="M22" s="61">
        <f t="shared" si="15"/>
        <v>0</v>
      </c>
      <c r="N22" s="61">
        <f t="shared" si="15"/>
        <v>0</v>
      </c>
      <c r="O22" s="61">
        <f t="shared" si="15"/>
        <v>0</v>
      </c>
      <c r="P22" s="61">
        <f t="shared" si="15"/>
        <v>0</v>
      </c>
      <c r="Q22" s="65"/>
      <c r="R22" s="65"/>
      <c r="S22" s="65"/>
      <c r="T22" s="65"/>
      <c r="U22" s="62">
        <f t="shared" si="7"/>
        <v>0</v>
      </c>
    </row>
    <row r="23" spans="1:22" ht="27.6" customHeight="1">
      <c r="A23" s="314" t="s">
        <v>4</v>
      </c>
      <c r="B23" s="314"/>
      <c r="C23" s="2">
        <v>1</v>
      </c>
      <c r="D23" s="3" t="s">
        <v>5</v>
      </c>
      <c r="E23" s="349">
        <f>IF(SUM($C$19:$C$21)=0,0,SUM(C19/(SUM($C$19:$C$21))))</f>
        <v>0</v>
      </c>
      <c r="F23" s="349"/>
      <c r="G23" s="349"/>
      <c r="H23" s="349"/>
      <c r="I23" s="319">
        <f>IF(SUM($C$19:$C$21)=0,0,SUM(C20/(SUM($C$19:$C$21))))</f>
        <v>0</v>
      </c>
      <c r="J23" s="319"/>
      <c r="K23" s="320">
        <f>IF(SUM($C$19:$C$21)=0,0,SUM(C21/(SUM($C$19:$C$21))))</f>
        <v>0</v>
      </c>
      <c r="L23" s="320"/>
    </row>
    <row r="24" spans="1:22" ht="15.75" customHeight="1" thickBot="1"/>
    <row r="25" spans="1:22" ht="30.95" customHeight="1" thickTop="1" thickBot="1">
      <c r="A25" s="256" t="s">
        <v>26</v>
      </c>
      <c r="B25" s="256"/>
      <c r="C25" s="256"/>
      <c r="D25" s="257"/>
      <c r="L25" s="37"/>
      <c r="M25" s="38"/>
      <c r="N25" s="38"/>
      <c r="O25" s="38"/>
      <c r="P25" s="38"/>
      <c r="Q25" s="38"/>
      <c r="R25" s="38"/>
      <c r="S25" s="38"/>
      <c r="T25" s="38"/>
      <c r="U25" s="38"/>
      <c r="V25" s="39"/>
    </row>
    <row r="26" spans="1:22" ht="48.75" customHeight="1" thickBot="1">
      <c r="A26" s="22" t="s">
        <v>29</v>
      </c>
      <c r="D26" s="22" t="s">
        <v>36</v>
      </c>
      <c r="G26" s="22" t="s">
        <v>33</v>
      </c>
      <c r="L26" s="63" t="s">
        <v>50</v>
      </c>
      <c r="M26" s="18"/>
      <c r="N26" s="18"/>
      <c r="O26" s="18"/>
      <c r="P26" s="277" t="s">
        <v>45</v>
      </c>
      <c r="Q26" s="278"/>
      <c r="R26" s="258" t="s">
        <v>40</v>
      </c>
      <c r="S26" s="259"/>
      <c r="T26" s="258" t="s">
        <v>39</v>
      </c>
      <c r="U26" s="261"/>
      <c r="V26" s="41"/>
    </row>
    <row r="27" spans="1:22" ht="27.6" customHeight="1">
      <c r="A27" s="262" t="s">
        <v>49</v>
      </c>
      <c r="B27" s="263"/>
      <c r="D27" s="262" t="s">
        <v>48</v>
      </c>
      <c r="E27" s="263"/>
      <c r="G27" s="22"/>
      <c r="I27" s="264" t="s">
        <v>38</v>
      </c>
      <c r="J27" s="266" t="s">
        <v>37</v>
      </c>
      <c r="L27" s="40"/>
      <c r="M27" s="18"/>
      <c r="N27" s="18"/>
      <c r="O27" s="18"/>
      <c r="P27" s="268" t="s">
        <v>46</v>
      </c>
      <c r="Q27" s="271" t="s">
        <v>47</v>
      </c>
      <c r="R27" s="274" t="s">
        <v>46</v>
      </c>
      <c r="S27" s="271" t="s">
        <v>47</v>
      </c>
      <c r="T27" s="279" t="s">
        <v>46</v>
      </c>
      <c r="U27" s="282" t="s">
        <v>47</v>
      </c>
      <c r="V27" s="41"/>
    </row>
    <row r="28" spans="1:22" ht="27.6" customHeight="1" thickBot="1">
      <c r="A28" s="36" t="s">
        <v>31</v>
      </c>
      <c r="B28" s="46"/>
      <c r="D28" s="36" t="s">
        <v>0</v>
      </c>
      <c r="E28" s="46"/>
      <c r="I28" s="265"/>
      <c r="J28" s="267"/>
      <c r="L28" s="40"/>
      <c r="M28" s="18"/>
      <c r="N28" s="18"/>
      <c r="O28" s="18"/>
      <c r="P28" s="269"/>
      <c r="Q28" s="272"/>
      <c r="R28" s="275"/>
      <c r="S28" s="272"/>
      <c r="T28" s="280"/>
      <c r="U28" s="283"/>
      <c r="V28" s="41"/>
    </row>
    <row r="29" spans="1:22" ht="27.6" customHeight="1" thickBot="1">
      <c r="A29" s="135" t="s">
        <v>30</v>
      </c>
      <c r="B29" s="48"/>
      <c r="D29" s="136" t="s">
        <v>1</v>
      </c>
      <c r="E29" s="47"/>
      <c r="G29" s="285" t="s">
        <v>34</v>
      </c>
      <c r="H29" s="67" t="s">
        <v>31</v>
      </c>
      <c r="I29" s="69"/>
      <c r="J29" s="352">
        <f>(I29*$B$28)+(I30*$B$29)</f>
        <v>0</v>
      </c>
      <c r="L29" s="40"/>
      <c r="M29" s="18"/>
      <c r="N29" s="18"/>
      <c r="O29" s="18"/>
      <c r="P29" s="270"/>
      <c r="Q29" s="273"/>
      <c r="R29" s="276"/>
      <c r="S29" s="273"/>
      <c r="T29" s="281"/>
      <c r="U29" s="284"/>
      <c r="V29" s="41"/>
    </row>
    <row r="30" spans="1:22" ht="27.6" customHeight="1" thickBot="1">
      <c r="A30" s="136" t="s">
        <v>32</v>
      </c>
      <c r="B30" s="49">
        <f>SUM(B28+B29)</f>
        <v>0</v>
      </c>
      <c r="D30" s="289" t="s">
        <v>82</v>
      </c>
      <c r="E30" s="289"/>
      <c r="F30" s="289"/>
      <c r="G30" s="286"/>
      <c r="H30" s="33" t="s">
        <v>30</v>
      </c>
      <c r="I30" s="70"/>
      <c r="J30" s="353"/>
      <c r="L30" s="40"/>
      <c r="M30" s="290" t="s">
        <v>41</v>
      </c>
      <c r="N30" s="291"/>
      <c r="O30" s="291"/>
      <c r="P30" s="335" t="e">
        <f>(J8+U19)/E28</f>
        <v>#DIV/0!</v>
      </c>
      <c r="Q30" s="337" t="e">
        <f>P30*B30</f>
        <v>#DIV/0!</v>
      </c>
      <c r="R30" s="339" t="e">
        <f>(J8/B8)+(U19/B19)</f>
        <v>#DIV/0!</v>
      </c>
      <c r="S30" s="341" t="e">
        <f>R30*B30</f>
        <v>#DIV/0!</v>
      </c>
      <c r="T30" s="341" t="e">
        <f>(J8+U19)/J29</f>
        <v>#DIV/0!</v>
      </c>
      <c r="U30" s="343" t="e">
        <f>T30*B30</f>
        <v>#DIV/0!</v>
      </c>
      <c r="V30" s="41"/>
    </row>
    <row r="31" spans="1:22" ht="27.6" customHeight="1">
      <c r="D31" s="289"/>
      <c r="E31" s="289"/>
      <c r="F31" s="289"/>
      <c r="G31" s="238" t="s">
        <v>35</v>
      </c>
      <c r="H31" s="33" t="s">
        <v>31</v>
      </c>
      <c r="I31" s="70"/>
      <c r="J31" s="350">
        <f>(I31*$B$28)+(I32*$B$29)</f>
        <v>0</v>
      </c>
      <c r="L31" s="40"/>
      <c r="M31" s="292"/>
      <c r="N31" s="293"/>
      <c r="O31" s="293"/>
      <c r="P31" s="336"/>
      <c r="Q31" s="338"/>
      <c r="R31" s="340"/>
      <c r="S31" s="342"/>
      <c r="T31" s="342"/>
      <c r="U31" s="344"/>
      <c r="V31" s="41"/>
    </row>
    <row r="32" spans="1:22" ht="27.6" customHeight="1" thickBot="1">
      <c r="G32" s="239"/>
      <c r="H32" s="68" t="s">
        <v>30</v>
      </c>
      <c r="I32" s="71"/>
      <c r="J32" s="351"/>
      <c r="L32" s="40"/>
      <c r="M32" s="242" t="s">
        <v>44</v>
      </c>
      <c r="N32" s="243"/>
      <c r="O32" s="244"/>
      <c r="P32" s="345" t="e">
        <f>U20/E29</f>
        <v>#DIV/0!</v>
      </c>
      <c r="Q32" s="331" t="e">
        <f>P32*B30</f>
        <v>#DIV/0!</v>
      </c>
      <c r="R32" s="347" t="e">
        <f>U20/B20</f>
        <v>#DIV/0!</v>
      </c>
      <c r="S32" s="331" t="e">
        <f>R32*B30</f>
        <v>#DIV/0!</v>
      </c>
      <c r="T32" s="331" t="e">
        <f>U20/J31</f>
        <v>#DIV/0!</v>
      </c>
      <c r="U32" s="333" t="e">
        <f>T32*B30</f>
        <v>#DIV/0!</v>
      </c>
      <c r="V32" s="41"/>
    </row>
    <row r="33" spans="1:22" ht="27.6" customHeight="1" thickBot="1">
      <c r="L33" s="40"/>
      <c r="M33" s="245"/>
      <c r="N33" s="246"/>
      <c r="O33" s="247"/>
      <c r="P33" s="346"/>
      <c r="Q33" s="332"/>
      <c r="R33" s="348"/>
      <c r="S33" s="332"/>
      <c r="T33" s="332"/>
      <c r="U33" s="334"/>
      <c r="V33" s="41"/>
    </row>
    <row r="34" spans="1:22" ht="27.6" customHeight="1" thickBot="1">
      <c r="A34" s="1" t="s">
        <v>52</v>
      </c>
      <c r="L34" s="42"/>
      <c r="M34" s="43"/>
      <c r="N34" s="44"/>
      <c r="O34" s="44"/>
      <c r="P34" s="43" t="s">
        <v>83</v>
      </c>
      <c r="Q34" s="44"/>
      <c r="R34" s="44"/>
      <c r="S34" s="44"/>
      <c r="T34" s="44"/>
      <c r="U34" s="44"/>
      <c r="V34" s="45"/>
    </row>
    <row r="35" spans="1:22" ht="27" customHeight="1" thickTop="1"/>
  </sheetData>
  <mergeCells count="51">
    <mergeCell ref="U32:U33"/>
    <mergeCell ref="T30:T31"/>
    <mergeCell ref="U30:U31"/>
    <mergeCell ref="G31:G32"/>
    <mergeCell ref="J31:J32"/>
    <mergeCell ref="M32:O33"/>
    <mergeCell ref="P32:P33"/>
    <mergeCell ref="Q32:Q33"/>
    <mergeCell ref="R32:R33"/>
    <mergeCell ref="S32:S33"/>
    <mergeCell ref="T32:T33"/>
    <mergeCell ref="M30:O31"/>
    <mergeCell ref="P30:P31"/>
    <mergeCell ref="Q30:Q31"/>
    <mergeCell ref="R30:R31"/>
    <mergeCell ref="S30:S31"/>
    <mergeCell ref="R26:S26"/>
    <mergeCell ref="T26:U26"/>
    <mergeCell ref="A27:B27"/>
    <mergeCell ref="D27:E27"/>
    <mergeCell ref="I27:I28"/>
    <mergeCell ref="J27:J28"/>
    <mergeCell ref="P27:P29"/>
    <mergeCell ref="Q27:Q29"/>
    <mergeCell ref="R27:R29"/>
    <mergeCell ref="S27:S29"/>
    <mergeCell ref="P26:Q26"/>
    <mergeCell ref="T27:T29"/>
    <mergeCell ref="U27:U29"/>
    <mergeCell ref="G29:G30"/>
    <mergeCell ref="J29:J30"/>
    <mergeCell ref="D30:F31"/>
    <mergeCell ref="A23:B23"/>
    <mergeCell ref="E23:H23"/>
    <mergeCell ref="I23:J23"/>
    <mergeCell ref="K23:L23"/>
    <mergeCell ref="A25:D25"/>
    <mergeCell ref="A12:B12"/>
    <mergeCell ref="A14:D14"/>
    <mergeCell ref="E14:U14"/>
    <mergeCell ref="A16:A18"/>
    <mergeCell ref="B16:B18"/>
    <mergeCell ref="C16:C18"/>
    <mergeCell ref="D16:D18"/>
    <mergeCell ref="C1:J1"/>
    <mergeCell ref="A3:D3"/>
    <mergeCell ref="E3:J3"/>
    <mergeCell ref="A5:A7"/>
    <mergeCell ref="B5:B7"/>
    <mergeCell ref="C5:C7"/>
    <mergeCell ref="D5:D7"/>
  </mergeCells>
  <phoneticPr fontId="4"/>
  <printOptions horizontalCentered="1"/>
  <pageMargins left="0.31496062992125984" right="0.31496062992125984" top="0.35433070866141736" bottom="0.47244094488188981" header="0.31496062992125984" footer="0.31496062992125984"/>
  <pageSetup paperSize="9" scale="50" orientation="landscape" r:id="rId1"/>
  <headerFooter>
    <oddFooter>&amp;C&amp;"ＭＳ Ｐ明朝,標準"&amp;18給食管理　様式８</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記入要領</vt:lpstr>
      <vt:lpstr>4月</vt:lpstr>
      <vt:lpstr>5月</vt:lpstr>
      <vt:lpstr>6月</vt:lpstr>
      <vt:lpstr>7月</vt:lpstr>
      <vt:lpstr>8月</vt:lpstr>
      <vt:lpstr>9月</vt:lpstr>
      <vt:lpstr>10月</vt:lpstr>
      <vt:lpstr>11月</vt:lpstr>
      <vt:lpstr>12月</vt:lpstr>
      <vt:lpstr>1月</vt:lpstr>
      <vt:lpstr>2月</vt:lpstr>
      <vt:lpstr>3月</vt:lpstr>
      <vt:lpstr>（給食管理 様式９）年間給食費（未満児）</vt:lpstr>
      <vt:lpstr>（給食管理 様式９）年間給食費（以上児）</vt:lpstr>
      <vt:lpstr>'（給食管理 様式９）年間給食費（以上児）'!Print_Area</vt:lpstr>
      <vt:lpstr>'（給食管理 様式９）年間給食費（未満児）'!Print_Area</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記入要領!Print_Area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2025-04-01T04:07:48Z</cp:lastPrinted>
  <dcterms:created xsi:type="dcterms:W3CDTF">2019-12-10T02:27:10Z</dcterms:created>
  <dcterms:modified xsi:type="dcterms:W3CDTF">2025-04-01T04:07:57Z</dcterms:modified>
</cp:coreProperties>
</file>