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☆ここが最新\小規模\"/>
    </mc:Choice>
  </mc:AlternateContent>
  <xr:revisionPtr revIDLastSave="0" documentId="13_ncr:1_{D365D6D4-79F9-4657-8533-1269066EADDF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小規模A型・事業所内保育（A型）（提出月1日現在）" sheetId="5" r:id="rId1"/>
    <sheet name="小規模保育（Ａ型・Ｂ型），事業所内保育（提出月1日現在）" sheetId="6" r:id="rId2"/>
  </sheets>
  <definedNames>
    <definedName name="_xlnm.Print_Area" localSheetId="0">'小規模A型・事業所内保育（A型）（提出月1日現在）'!$A$1:$K$27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21" i="6" l="1"/>
  <c r="G7" i="6" s="1"/>
  <c r="G9" i="6"/>
  <c r="C9" i="5" l="1"/>
  <c r="C16" i="5"/>
  <c r="K15" i="5"/>
  <c r="K14" i="5"/>
  <c r="H16" i="5" l="1"/>
  <c r="K16" i="5" l="1"/>
  <c r="J16" i="5"/>
  <c r="D20" i="5"/>
  <c r="F20" i="5" s="1"/>
  <c r="F16" i="5"/>
  <c r="D16" i="5"/>
  <c r="D17" i="5"/>
  <c r="F17" i="5" s="1"/>
  <c r="G14" i="6" l="1"/>
  <c r="D19" i="5"/>
  <c r="F19" i="5" s="1"/>
  <c r="J18" i="5" s="1"/>
  <c r="G13" i="6"/>
  <c r="I13" i="6" s="1"/>
  <c r="E7" i="6" s="1"/>
  <c r="D18" i="5"/>
  <c r="F18" i="5" s="1"/>
  <c r="D21" i="5"/>
  <c r="F21" i="5" s="1"/>
  <c r="I14" i="6" l="1"/>
  <c r="E8" i="6" s="1"/>
  <c r="D7" i="6" s="1"/>
  <c r="G15" i="6"/>
  <c r="I15" i="6" s="1"/>
  <c r="E9" i="6" s="1"/>
  <c r="D9" i="6" s="1"/>
  <c r="K21" i="5"/>
  <c r="D10" i="5" s="1"/>
  <c r="C10" i="5" s="1"/>
</calcChain>
</file>

<file path=xl/sharedStrings.xml><?xml version="1.0" encoding="utf-8"?>
<sst xmlns="http://schemas.openxmlformats.org/spreadsheetml/2006/main" count="105" uniqueCount="82">
  <si>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</si>
  <si>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</si>
  <si>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</si>
  <si>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</si>
  <si>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</si>
  <si>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</si>
  <si>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</si>
  <si>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</si>
  <si>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</si>
  <si>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</si>
  <si>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</si>
  <si>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</si>
  <si>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</si>
  <si>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</si>
  <si>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</si>
  <si>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</si>
  <si>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</si>
  <si>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</si>
  <si>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</si>
  <si>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</si>
  <si>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</si>
  <si>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Ａ型用）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</si>
  <si>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保育士数算定</t>
    <rPh sb="2" eb="3">
      <t>シ</t>
    </rPh>
    <phoneticPr fontId="4"/>
  </si>
  <si>
    <t>　　保育士数合計</t>
    <rPh sb="4" eb="5">
      <t>シ</t>
    </rPh>
    <rPh sb="5" eb="6">
      <t>スウ</t>
    </rPh>
    <rPh sb="6" eb="8">
      <t>ゴウケイ</t>
    </rPh>
    <phoneticPr fontId="4"/>
  </si>
  <si>
    <t>保 育 士</t>
    <rPh sb="4" eb="5">
      <t>シ</t>
    </rPh>
    <phoneticPr fontId="6"/>
  </si>
  <si>
    <t>人</t>
    <rPh sb="0" eb="1">
      <t>ヒト</t>
    </rPh>
    <phoneticPr fontId="4"/>
  </si>
  <si>
    <t>（事業所内保育事業（小規模Ａ型適用）用）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</si>
  <si>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</si>
  <si>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※保育士数の端数処理について…年齢区分ごとに小数点第２位以下を切り捨て、合計の小数点第１位を四捨五入すること。</t>
    <rPh sb="1" eb="4">
      <t>ホイクシ</t>
    </rPh>
    <rPh sb="6" eb="8">
      <t>ハスウ</t>
    </rPh>
    <rPh sb="8" eb="10">
      <t>ショリ</t>
    </rPh>
    <phoneticPr fontId="4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</si>
  <si>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</si>
  <si>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必要保育士数合計</t>
    <phoneticPr fontId="4"/>
  </si>
  <si>
    <t>人（①）</t>
    <phoneticPr fontId="4"/>
  </si>
  <si>
    <t>人　　　</t>
    <rPh sb="0" eb="1">
      <t>ニン</t>
    </rPh>
    <phoneticPr fontId="6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</si>
  <si>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</si>
  <si>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</si>
  <si>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</si>
  <si>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</si>
  <si>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令和  年 　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</si>
  <si>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</si>
  <si>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</si>
  <si>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</si>
  <si>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</si>
  <si>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</si>
  <si>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</si>
  <si>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</si>
  <si>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</si>
  <si>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</si>
  <si>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</si>
  <si>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</si>
  <si>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</si>
  <si>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</si>
  <si>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</si>
  <si>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</si>
  <si>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</si>
  <si>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</si>
  <si>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</si>
  <si>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</si>
  <si>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</si>
  <si>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</si>
  <si>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</si>
  <si>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</si>
  <si>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</si>
  <si>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</si>
  <si>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</si>
  <si>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</si>
  <si>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</si>
  <si>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</si>
  <si>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</si>
  <si>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</si>
  <si>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</si>
  <si>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</si>
  <si>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</si>
  <si>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</si>
  <si>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</si>
  <si>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</si>
  <si>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</si>
  <si>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１歳児</t>
    <rPh sb="1" eb="3">
      <t>サイジ</t>
    </rPh>
    <phoneticPr fontId="6"/>
  </si>
  <si>
    <t>２歳児</t>
    <rPh sb="1" eb="3">
      <t>サイジ</t>
    </rPh>
    <phoneticPr fontId="4"/>
  </si>
  <si>
    <t>人　/ 3≒</t>
    <rPh sb="0" eb="1">
      <t>ヒト</t>
    </rPh>
    <phoneticPr fontId="6"/>
  </si>
  <si>
    <t>人　/ 6≒</t>
    <rPh sb="0" eb="1">
      <t>ヒト</t>
    </rPh>
    <phoneticPr fontId="6"/>
  </si>
  <si>
    <t>人　/ 20≒</t>
    <rPh sb="0" eb="1">
      <t>ヒト</t>
    </rPh>
    <phoneticPr fontId="6"/>
  </si>
  <si>
    <t>人　/ 30≒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</si>
</sst>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57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Continuous" vertical="center"/>
    </xf>
    <xf numFmtId="0" fontId="8" fillId="0" borderId="18" xfId="1" applyFont="1" applyFill="1" applyBorder="1" applyAlignment="1" applyProtection="1">
      <alignment horizontal="centerContinuous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Continuous" vertical="center"/>
    </xf>
    <xf numFmtId="0" fontId="8" fillId="0" borderId="29" xfId="1" applyFont="1" applyFill="1" applyBorder="1" applyAlignment="1" applyProtection="1">
      <alignment horizontal="centerContinuous" vertical="center"/>
    </xf>
    <xf numFmtId="0" fontId="3" fillId="0" borderId="29" xfId="1" applyNumberFormat="1" applyFont="1" applyFill="1" applyBorder="1" applyAlignment="1" applyProtection="1">
      <alignment horizontal="center" vertical="center"/>
    </xf>
    <xf numFmtId="0" fontId="3" fillId="0" borderId="29" xfId="1" applyFont="1" applyFill="1" applyBorder="1" applyProtection="1"/>
    <xf numFmtId="178" fontId="3" fillId="0" borderId="29" xfId="1" applyNumberFormat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45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178" fontId="16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4" xfId="1" applyNumberFormat="1" applyFont="1" applyFill="1" applyBorder="1" applyAlignment="1" applyProtection="1">
      <alignment horizontal="right" vertical="center"/>
    </xf>
    <xf numFmtId="0" fontId="8" fillId="0" borderId="55" xfId="1" applyNumberFormat="1" applyFont="1" applyFill="1" applyBorder="1" applyAlignment="1" applyProtection="1">
      <alignment horizontal="right" vertical="center"/>
    </xf>
    <xf numFmtId="0" fontId="8" fillId="0" borderId="56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57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0" fontId="8" fillId="3" borderId="44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8" fillId="2" borderId="58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59" xfId="1" applyNumberFormat="1" applyFont="1" applyFill="1" applyBorder="1" applyAlignment="1" applyProtection="1">
      <alignment horizontal="right" vertical="center"/>
      <protection locked="0"/>
    </xf>
    <xf numFmtId="0" fontId="8" fillId="2" borderId="56" xfId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>
      <alignment horizontal="right"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179" fontId="3" fillId="2" borderId="4" xfId="1" applyNumberFormat="1" applyFont="1" applyFill="1" applyBorder="1" applyAlignment="1" applyProtection="1">
      <alignment vertical="center"/>
      <protection locked="0"/>
    </xf>
    <xf numFmtId="179" fontId="3" fillId="2" borderId="14" xfId="1" applyNumberFormat="1" applyFont="1" applyFill="1" applyBorder="1" applyAlignment="1" applyProtection="1">
      <alignment vertical="center"/>
      <protection locked="0"/>
    </xf>
    <xf numFmtId="179" fontId="3" fillId="0" borderId="22" xfId="1" applyNumberFormat="1" applyFont="1" applyFill="1" applyBorder="1" applyAlignment="1" applyProtection="1">
      <alignment vertical="center"/>
    </xf>
    <xf numFmtId="179" fontId="3" fillId="2" borderId="11" xfId="1" applyNumberFormat="1" applyFont="1" applyFill="1" applyBorder="1" applyAlignment="1" applyProtection="1">
      <alignment vertical="center"/>
      <protection locked="0"/>
    </xf>
    <xf numFmtId="179" fontId="3" fillId="2" borderId="12" xfId="1" applyNumberFormat="1" applyFont="1" applyFill="1" applyBorder="1" applyAlignment="1" applyProtection="1">
      <alignment vertical="center"/>
      <protection locked="0"/>
    </xf>
    <xf numFmtId="179" fontId="3" fillId="0" borderId="23" xfId="1" applyNumberFormat="1" applyFont="1" applyFill="1" applyBorder="1" applyAlignment="1" applyProtection="1">
      <alignment vertical="center"/>
    </xf>
    <xf numFmtId="179" fontId="8" fillId="0" borderId="25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8" fillId="0" borderId="41" xfId="1" applyFont="1" applyFill="1" applyBorder="1" applyAlignment="1" applyProtection="1">
      <alignment horizontal="centerContinuous" vertical="center"/>
    </xf>
    <xf numFmtId="0" fontId="8" fillId="0" borderId="42" xfId="1" applyFont="1" applyFill="1" applyBorder="1" applyAlignment="1" applyProtection="1">
      <alignment horizontal="centerContinuous" vertical="center"/>
    </xf>
    <xf numFmtId="0" fontId="8" fillId="0" borderId="65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0" xfId="1" applyNumberFormat="1" applyFont="1" applyFill="1" applyBorder="1" applyAlignment="1" applyProtection="1">
      <alignment vertical="center" shrinkToFit="1"/>
    </xf>
    <xf numFmtId="0" fontId="18" fillId="0" borderId="7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73" xfId="1" applyNumberFormat="1" applyFont="1" applyFill="1" applyBorder="1" applyAlignment="1" applyProtection="1">
      <alignment vertical="center" shrinkToFit="1"/>
    </xf>
    <xf numFmtId="176" fontId="8" fillId="0" borderId="74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79" xfId="1" applyFont="1" applyFill="1" applyBorder="1" applyAlignment="1" applyProtection="1">
      <alignment horizontal="center" vertical="center"/>
    </xf>
    <xf numFmtId="176" fontId="8" fillId="0" borderId="80" xfId="1" applyNumberFormat="1" applyFont="1" applyFill="1" applyBorder="1" applyAlignment="1" applyProtection="1">
      <alignment vertical="center" shrinkToFit="1"/>
    </xf>
    <xf numFmtId="0" fontId="18" fillId="0" borderId="81" xfId="0" applyFont="1" applyBorder="1" applyAlignment="1">
      <alignment vertical="center" shrinkToFit="1"/>
    </xf>
    <xf numFmtId="176" fontId="8" fillId="0" borderId="82" xfId="1" applyNumberFormat="1" applyFont="1" applyFill="1" applyBorder="1" applyAlignment="1" applyProtection="1">
      <alignment horizontal="center" vertical="center" shrinkToFit="1"/>
    </xf>
    <xf numFmtId="0" fontId="18" fillId="0" borderId="83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84" xfId="1" applyFont="1" applyFill="1" applyBorder="1" applyAlignment="1" applyProtection="1">
      <alignment horizontal="right" vertical="center"/>
    </xf>
    <xf numFmtId="0" fontId="3" fillId="0" borderId="85" xfId="1" applyNumberFormat="1" applyFont="1" applyFill="1" applyBorder="1" applyAlignment="1" applyProtection="1">
      <alignment horizontal="left" vertical="center"/>
    </xf>
    <xf numFmtId="39" fontId="8" fillId="0" borderId="84" xfId="1" applyNumberFormat="1" applyFont="1" applyFill="1" applyBorder="1" applyAlignment="1" applyProtection="1">
      <alignment vertical="center" shrinkToFit="1"/>
    </xf>
    <xf numFmtId="0" fontId="18" fillId="0" borderId="9" xfId="0" applyFont="1" applyBorder="1" applyAlignment="1">
      <alignment vertical="center" shrinkToFit="1"/>
    </xf>
    <xf numFmtId="0" fontId="8" fillId="0" borderId="88" xfId="1" applyFont="1" applyFill="1" applyBorder="1" applyAlignment="1" applyProtection="1">
      <alignment horizontal="right" vertical="center"/>
    </xf>
    <xf numFmtId="0" fontId="3" fillId="0" borderId="90" xfId="1" applyNumberFormat="1" applyFont="1" applyFill="1" applyBorder="1" applyAlignment="1" applyProtection="1">
      <alignment horizontal="left" vertical="center"/>
    </xf>
    <xf numFmtId="39" fontId="8" fillId="0" borderId="91" xfId="1" applyNumberFormat="1" applyFont="1" applyFill="1" applyBorder="1" applyAlignment="1" applyProtection="1">
      <alignment vertical="center" shrinkToFit="1"/>
    </xf>
    <xf numFmtId="0" fontId="18" fillId="0" borderId="92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4" xfId="1" applyFont="1" applyFill="1" applyBorder="1" applyAlignment="1" applyProtection="1">
      <alignment horizontal="left" vertical="center"/>
    </xf>
    <xf numFmtId="39" fontId="8" fillId="0" borderId="97" xfId="1" applyNumberFormat="1" applyFont="1" applyFill="1" applyBorder="1" applyAlignment="1" applyProtection="1">
      <alignment vertical="center" shrinkToFit="1"/>
    </xf>
    <xf numFmtId="0" fontId="18" fillId="0" borderId="98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99" xfId="1" applyFont="1" applyFill="1" applyBorder="1" applyAlignment="1" applyProtection="1">
      <alignment horizontal="right" vertical="center"/>
      <protection locked="0"/>
    </xf>
    <xf numFmtId="0" fontId="8" fillId="2" borderId="100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02" xfId="1" applyFont="1" applyFill="1" applyBorder="1" applyAlignment="1" applyProtection="1">
      <alignment horizontal="right" vertical="center"/>
      <protection locked="0"/>
    </xf>
    <xf numFmtId="0" fontId="8" fillId="2" borderId="103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04" xfId="1" applyFont="1" applyFill="1" applyBorder="1" applyAlignment="1" applyProtection="1">
      <alignment horizontal="right" vertical="center"/>
      <protection locked="0"/>
    </xf>
    <xf numFmtId="0" fontId="8" fillId="2" borderId="105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8" fillId="0" borderId="111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8" fillId="0" borderId="106" xfId="0" applyFont="1" applyBorder="1" applyAlignment="1">
      <alignment vertical="center"/>
    </xf>
    <xf numFmtId="0" fontId="8" fillId="0" borderId="114" xfId="1" applyFont="1" applyFill="1" applyBorder="1" applyAlignment="1">
      <alignment horizontal="center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92" xfId="1" applyFont="1" applyFill="1" applyBorder="1" applyAlignment="1" applyProtection="1">
      <alignment horizontal="left" vertical="center"/>
    </xf>
    <xf numFmtId="0" fontId="8" fillId="0" borderId="106" xfId="1" applyFont="1" applyFill="1" applyBorder="1" applyAlignment="1" applyProtection="1">
      <alignment horizontal="left" vertical="center"/>
    </xf>
    <xf numFmtId="0" fontId="8" fillId="3" borderId="8" xfId="1" applyFont="1" applyFill="1" applyBorder="1" applyAlignment="1" applyProtection="1">
      <alignment horizontal="centerContinuous" vertical="center"/>
    </xf>
    <xf numFmtId="0" fontId="8" fillId="3" borderId="89" xfId="1" applyFont="1" applyFill="1" applyBorder="1" applyAlignment="1" applyProtection="1">
      <alignment horizontal="centerContinuous" vertical="center"/>
    </xf>
    <xf numFmtId="0" fontId="8" fillId="3" borderId="94" xfId="1" applyFont="1" applyFill="1" applyBorder="1" applyAlignment="1" applyProtection="1">
      <alignment horizontal="centerContinuous" vertical="center"/>
    </xf>
    <xf numFmtId="0" fontId="8" fillId="0" borderId="116" xfId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right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2" xfId="1" applyFont="1" applyFill="1" applyBorder="1" applyAlignment="1" applyProtection="1">
      <alignment horizontal="center" vertical="center" shrinkToFit="1"/>
    </xf>
    <xf numFmtId="0" fontId="8" fillId="0" borderId="53" xfId="1" applyFont="1" applyFill="1" applyBorder="1" applyAlignment="1" applyProtection="1">
      <alignment horizontal="center" vertical="center" shrinkToFit="1"/>
    </xf>
    <xf numFmtId="0" fontId="8" fillId="0" borderId="46" xfId="1" applyFont="1" applyFill="1" applyBorder="1" applyAlignment="1" applyProtection="1">
      <alignment horizontal="center" vertical="center" shrinkToFit="1"/>
    </xf>
    <xf numFmtId="179" fontId="3" fillId="2" borderId="60" xfId="1" applyNumberFormat="1" applyFont="1" applyFill="1" applyBorder="1" applyAlignment="1" applyProtection="1">
      <alignment vertical="center"/>
      <protection locked="0"/>
    </xf>
    <xf numFmtId="179" fontId="3" fillId="2" borderId="49" xfId="1" applyNumberFormat="1" applyFont="1" applyFill="1" applyBorder="1" applyAlignment="1" applyProtection="1">
      <alignment vertical="center"/>
      <protection locked="0"/>
    </xf>
    <xf numFmtId="179" fontId="3" fillId="2" borderId="51" xfId="1" applyNumberFormat="1" applyFont="1" applyFill="1" applyBorder="1" applyAlignment="1" applyProtection="1">
      <alignment vertical="center"/>
      <protection locked="0"/>
    </xf>
    <xf numFmtId="179" fontId="3" fillId="2" borderId="50" xfId="1" applyNumberFormat="1" applyFont="1" applyFill="1" applyBorder="1" applyAlignment="1" applyProtection="1">
      <alignment vertical="center"/>
      <protection locked="0"/>
    </xf>
    <xf numFmtId="179" fontId="8" fillId="0" borderId="63" xfId="1" applyNumberFormat="1" applyFont="1" applyFill="1" applyBorder="1" applyAlignment="1" applyProtection="1">
      <alignment vertical="center"/>
    </xf>
    <xf numFmtId="179" fontId="8" fillId="0" borderId="61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44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33" xfId="1" applyFont="1" applyFill="1" applyBorder="1" applyAlignment="1" applyProtection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11" fillId="2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8" fillId="0" borderId="107" xfId="1" applyFont="1" applyFill="1" applyBorder="1" applyAlignment="1" applyProtection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8" fillId="2" borderId="109" xfId="1" applyFont="1" applyFill="1" applyBorder="1" applyAlignment="1" applyProtection="1">
      <alignment horizontal="center" vertical="center"/>
      <protection locked="0"/>
    </xf>
    <xf numFmtId="0" fontId="8" fillId="2" borderId="110" xfId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3" fillId="2" borderId="113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15" xfId="1" applyFont="1" applyFill="1" applyBorder="1" applyAlignment="1" applyProtection="1">
      <alignment horizontal="center" vertical="center"/>
      <protection locked="0"/>
    </xf>
    <xf numFmtId="0" fontId="8" fillId="2" borderId="105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87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93" xfId="1" applyFont="1" applyFill="1" applyBorder="1" applyAlignment="1" applyProtection="1">
      <alignment horizontal="center" vertical="center" wrapText="1"/>
    </xf>
    <xf numFmtId="0" fontId="8" fillId="0" borderId="94" xfId="1" applyFont="1" applyFill="1" applyBorder="1" applyAlignment="1" applyProtection="1">
      <alignment horizontal="center" vertical="center" wrapText="1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2" xfId="1" applyFont="1" applyFill="1" applyBorder="1" applyAlignment="1" applyProtection="1">
      <alignment horizontal="center" vertical="center"/>
    </xf>
    <xf numFmtId="176" fontId="8" fillId="0" borderId="58" xfId="1" applyNumberFormat="1" applyFont="1" applyFill="1" applyBorder="1" applyAlignment="1" applyProtection="1">
      <alignment horizontal="center" vertical="center" shrinkToFit="1"/>
    </xf>
    <xf numFmtId="176" fontId="8" fillId="0" borderId="75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76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8" fillId="0" borderId="67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16</xdr:row>
      <xdr:rowOff>76200</xdr:rowOff>
    </xdr:from>
    <xdr:to>
      <xdr:col>8</xdr:col>
      <xdr:colOff>299357</xdr:colOff>
      <xdr:row>23</xdr:row>
      <xdr:rowOff>27214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7699664" y="5496791"/>
          <a:ext cx="185057" cy="182137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16</xdr:row>
      <xdr:rowOff>82550</xdr:rowOff>
    </xdr:from>
    <xdr:to>
      <xdr:col>10</xdr:col>
      <xdr:colOff>111125</xdr:colOff>
      <xdr:row>25</xdr:row>
      <xdr:rowOff>127000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1461749" y="5607050"/>
          <a:ext cx="158751" cy="25844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70302</xdr:colOff>
      <xdr:row>11</xdr:row>
      <xdr:rowOff>297089</xdr:rowOff>
    </xdr:from>
    <xdr:to>
      <xdr:col>9</xdr:col>
      <xdr:colOff>1285874</xdr:colOff>
      <xdr:row>15</xdr:row>
      <xdr:rowOff>224518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91927" y="4234089"/>
          <a:ext cx="3231697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19</xdr:row>
      <xdr:rowOff>0</xdr:rowOff>
    </xdr:from>
    <xdr:to>
      <xdr:col>6</xdr:col>
      <xdr:colOff>1687286</xdr:colOff>
      <xdr:row>21</xdr:row>
      <xdr:rowOff>13607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71551" y="6044045"/>
          <a:ext cx="5069280" cy="637062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381000</xdr:colOff>
      <xdr:row>23</xdr:row>
      <xdr:rowOff>301625</xdr:rowOff>
    </xdr:from>
    <xdr:to>
      <xdr:col>2</xdr:col>
      <xdr:colOff>323290</xdr:colOff>
      <xdr:row>25</xdr:row>
      <xdr:rowOff>75092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731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Y27"/>
  <sheetViews>
    <sheetView tabSelected="1" view="pageBreakPreview" zoomScale="84" zoomScaleNormal="75" zoomScaleSheetLayoutView="84" workbookViewId="0">
      <selection activeCell="F25" sqref="F25"/>
    </sheetView>
  </sheetViews>
  <sheetFormatPr defaultColWidth="2.6640625" defaultRowHeight="13.2" x14ac:dyDescent="0.2"/>
  <cols>
    <col min="1" max="2" width="15.6640625" style="40" customWidth="1"/>
    <col min="3" max="3" width="22.6640625" style="40" customWidth="1"/>
    <col min="4" max="4" width="11.44140625" style="40" customWidth="1"/>
    <col min="5" max="5" width="14.44140625" style="40" customWidth="1"/>
    <col min="6" max="6" width="15.33203125" style="40" customWidth="1"/>
    <col min="7" max="7" width="8.44140625" style="40" customWidth="1"/>
    <col min="8" max="8" width="19.109375" style="40" customWidth="1"/>
    <col min="9" max="9" width="7.21875" style="40" customWidth="1"/>
    <col min="10" max="10" width="18.6640625" style="40" customWidth="1"/>
    <col min="11" max="11" width="20.44140625" style="40" customWidth="1"/>
    <col min="12" max="16384" width="2.6640625" style="40"/>
  </cols>
  <sheetData>
    <row r="1" spans="1:17" ht="13.8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6" t="s">
        <v>18</v>
      </c>
    </row>
    <row r="2" spans="1:17" ht="24.9" customHeight="1" x14ac:dyDescent="0.2">
      <c r="A2" s="50" t="s">
        <v>21</v>
      </c>
      <c r="B2" s="55"/>
      <c r="C2" s="55"/>
      <c r="D2" s="55"/>
      <c r="E2" s="55"/>
      <c r="F2" s="55"/>
      <c r="G2" s="55"/>
      <c r="H2" s="55"/>
      <c r="I2" s="55"/>
      <c r="J2" s="200" t="s">
        <v>37</v>
      </c>
      <c r="K2" s="200"/>
    </row>
    <row r="3" spans="1:17" ht="24.9" customHeight="1" thickBot="1" x14ac:dyDescent="0.25">
      <c r="A3" s="50" t="s">
        <v>26</v>
      </c>
      <c r="B3" s="55"/>
      <c r="C3" s="55"/>
      <c r="D3" s="74" t="s">
        <v>36</v>
      </c>
      <c r="E3" s="75"/>
      <c r="F3" s="55"/>
      <c r="G3" s="55"/>
      <c r="H3" s="55"/>
      <c r="I3" s="55"/>
      <c r="J3" s="15"/>
      <c r="K3" s="15"/>
    </row>
    <row r="4" spans="1:17" ht="30" customHeight="1" thickBot="1" x14ac:dyDescent="0.25">
      <c r="A4" s="178" t="s">
        <v>17</v>
      </c>
      <c r="B4" s="179"/>
      <c r="C4" s="186"/>
      <c r="D4" s="187"/>
      <c r="E4" s="187"/>
      <c r="F4" s="187"/>
      <c r="G4" s="187"/>
      <c r="H4" s="187"/>
      <c r="I4" s="188"/>
      <c r="J4" s="57"/>
      <c r="K4" s="14"/>
      <c r="L4" s="1"/>
      <c r="M4" s="1"/>
      <c r="N4" s="1"/>
      <c r="O4" s="1"/>
      <c r="P4" s="1"/>
      <c r="Q4" s="2"/>
    </row>
    <row r="5" spans="1:17" ht="30" customHeight="1" thickBot="1" x14ac:dyDescent="0.25">
      <c r="A5" s="14"/>
      <c r="B5" s="14"/>
      <c r="C5" s="155"/>
      <c r="D5" s="155"/>
      <c r="E5" s="155"/>
      <c r="F5" s="155"/>
      <c r="G5" s="155"/>
      <c r="H5" s="155"/>
      <c r="I5" s="155"/>
      <c r="J5" s="57"/>
      <c r="K5" s="14"/>
      <c r="L5" s="1"/>
      <c r="M5" s="1"/>
      <c r="N5" s="1"/>
      <c r="O5" s="1"/>
      <c r="P5" s="1"/>
      <c r="Q5" s="2"/>
    </row>
    <row r="6" spans="1:17" ht="30" customHeight="1" thickBot="1" x14ac:dyDescent="0.25">
      <c r="A6" s="159" t="s">
        <v>72</v>
      </c>
      <c r="B6" s="14"/>
      <c r="C6" s="160" t="s">
        <v>73</v>
      </c>
      <c r="D6" s="160" t="s">
        <v>74</v>
      </c>
      <c r="E6" s="161"/>
      <c r="F6" s="162" t="s">
        <v>75</v>
      </c>
      <c r="G6" s="155"/>
      <c r="H6" s="156"/>
      <c r="I6" s="155"/>
      <c r="J6" s="57"/>
      <c r="K6" s="14"/>
      <c r="L6" s="1"/>
      <c r="M6" s="1"/>
      <c r="N6" s="1"/>
      <c r="O6" s="1"/>
      <c r="P6" s="1"/>
      <c r="Q6" s="2"/>
    </row>
    <row r="7" spans="1:17" ht="24.9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8"/>
      <c r="L7" s="1"/>
      <c r="M7" s="1"/>
      <c r="N7" s="1"/>
      <c r="O7" s="1"/>
      <c r="P7" s="1"/>
      <c r="Q7" s="2"/>
    </row>
    <row r="8" spans="1:17" ht="24.9" customHeight="1" thickBot="1" x14ac:dyDescent="0.25">
      <c r="A8" s="19" t="s">
        <v>0</v>
      </c>
      <c r="B8" s="20"/>
      <c r="C8" s="17" t="s">
        <v>1</v>
      </c>
      <c r="D8" s="168" t="s">
        <v>15</v>
      </c>
      <c r="E8" s="169"/>
      <c r="F8" s="169" t="s">
        <v>16</v>
      </c>
      <c r="G8" s="170"/>
      <c r="H8" s="168" t="s">
        <v>6</v>
      </c>
      <c r="I8" s="170"/>
      <c r="J8" s="3"/>
      <c r="K8" s="26"/>
      <c r="L8" s="16"/>
      <c r="M8" s="1"/>
      <c r="N8" s="1"/>
      <c r="O8" s="1"/>
      <c r="P8" s="1"/>
      <c r="Q8" s="1"/>
    </row>
    <row r="9" spans="1:17" ht="50.25" customHeight="1" x14ac:dyDescent="0.2">
      <c r="A9" s="180" t="s">
        <v>20</v>
      </c>
      <c r="B9" s="181"/>
      <c r="C9" s="43" t="str">
        <f>IF(D9&lt;=F9,"適","不適")</f>
        <v>適</v>
      </c>
      <c r="D9" s="78"/>
      <c r="E9" s="65" t="s">
        <v>32</v>
      </c>
      <c r="F9" s="76"/>
      <c r="G9" s="68" t="s">
        <v>8</v>
      </c>
      <c r="H9" s="78"/>
      <c r="I9" s="72" t="s">
        <v>8</v>
      </c>
      <c r="J9" s="182" t="s">
        <v>29</v>
      </c>
      <c r="K9" s="183"/>
      <c r="L9" s="6"/>
      <c r="M9" s="1"/>
      <c r="N9" s="1"/>
      <c r="O9" s="1"/>
      <c r="P9" s="1"/>
      <c r="Q9" s="1"/>
    </row>
    <row r="10" spans="1:17" ht="50.25" customHeight="1" thickBot="1" x14ac:dyDescent="0.25">
      <c r="A10" s="184" t="s">
        <v>24</v>
      </c>
      <c r="B10" s="185"/>
      <c r="C10" s="53" t="str">
        <f>IF(D10&lt;=F10,"適","不適")</f>
        <v>不適</v>
      </c>
      <c r="D10" s="67">
        <f>K21</f>
        <v>1</v>
      </c>
      <c r="E10" s="66" t="s">
        <v>7</v>
      </c>
      <c r="F10" s="79"/>
      <c r="G10" s="69" t="s">
        <v>8</v>
      </c>
      <c r="H10" s="80"/>
      <c r="I10" s="73" t="s">
        <v>8</v>
      </c>
      <c r="J10" s="18"/>
      <c r="K10" s="5"/>
      <c r="L10" s="6"/>
      <c r="M10" s="1"/>
      <c r="N10" s="1"/>
      <c r="O10" s="1"/>
      <c r="P10" s="1"/>
      <c r="Q10" s="1"/>
    </row>
    <row r="11" spans="1:17" ht="20.25" customHeight="1" x14ac:dyDescent="0.2">
      <c r="A11" s="27"/>
      <c r="B11" s="2"/>
      <c r="C11" s="2"/>
      <c r="D11" s="2"/>
      <c r="E11" s="2"/>
      <c r="F11" s="2"/>
      <c r="G11" s="10"/>
      <c r="H11" s="10"/>
      <c r="I11" s="3"/>
      <c r="J11" s="8"/>
      <c r="K11" s="12"/>
      <c r="L11" s="7"/>
      <c r="M11" s="1"/>
      <c r="N11" s="1"/>
      <c r="O11" s="1"/>
      <c r="P11" s="1"/>
      <c r="Q11" s="1"/>
    </row>
    <row r="12" spans="1:17" ht="24.9" customHeight="1" thickBot="1" x14ac:dyDescent="0.3">
      <c r="A12" s="11" t="s">
        <v>14</v>
      </c>
      <c r="B12" s="3"/>
      <c r="C12" s="3"/>
      <c r="D12" s="3"/>
      <c r="E12" s="3"/>
      <c r="F12" s="3"/>
      <c r="G12" s="3"/>
      <c r="H12" s="3"/>
      <c r="I12" s="1"/>
      <c r="J12" s="8"/>
      <c r="K12" s="12"/>
      <c r="L12" s="7"/>
      <c r="M12" s="1"/>
      <c r="N12" s="1"/>
      <c r="O12" s="1"/>
      <c r="P12" s="1"/>
      <c r="Q12" s="1"/>
    </row>
    <row r="13" spans="1:17" ht="24.9" customHeight="1" thickBot="1" x14ac:dyDescent="0.25">
      <c r="A13" s="33" t="s">
        <v>0</v>
      </c>
      <c r="B13" s="34"/>
      <c r="C13" s="35" t="s">
        <v>9</v>
      </c>
      <c r="D13" s="164" t="s">
        <v>2</v>
      </c>
      <c r="E13" s="165"/>
      <c r="F13" s="164" t="s">
        <v>3</v>
      </c>
      <c r="G13" s="165"/>
      <c r="H13" s="164" t="s">
        <v>4</v>
      </c>
      <c r="I13" s="165"/>
      <c r="J13" s="36" t="s">
        <v>10</v>
      </c>
      <c r="K13" s="37" t="s">
        <v>5</v>
      </c>
      <c r="L13" s="1"/>
      <c r="M13" s="1"/>
      <c r="N13" s="1"/>
      <c r="O13" s="1"/>
      <c r="P13" s="1"/>
    </row>
    <row r="14" spans="1:17" ht="24.9" customHeight="1" x14ac:dyDescent="0.2">
      <c r="A14" s="190" t="s">
        <v>33</v>
      </c>
      <c r="B14" s="191"/>
      <c r="C14" s="84"/>
      <c r="D14" s="171"/>
      <c r="E14" s="172"/>
      <c r="F14" s="171"/>
      <c r="G14" s="172"/>
      <c r="H14" s="171"/>
      <c r="I14" s="172"/>
      <c r="J14" s="85"/>
      <c r="K14" s="86">
        <f>J14+H14+F14+D14+C14</f>
        <v>0</v>
      </c>
      <c r="L14" s="1"/>
      <c r="M14" s="1"/>
      <c r="N14" s="1"/>
      <c r="O14" s="9"/>
      <c r="P14" s="2"/>
    </row>
    <row r="15" spans="1:17" ht="24.9" customHeight="1" thickBot="1" x14ac:dyDescent="0.25">
      <c r="A15" s="192" t="s">
        <v>34</v>
      </c>
      <c r="B15" s="193"/>
      <c r="C15" s="87"/>
      <c r="D15" s="173"/>
      <c r="E15" s="174"/>
      <c r="F15" s="173"/>
      <c r="G15" s="174"/>
      <c r="H15" s="173"/>
      <c r="I15" s="174"/>
      <c r="J15" s="88"/>
      <c r="K15" s="89">
        <f>J15+H15+F15+C15+D15</f>
        <v>0</v>
      </c>
      <c r="L15" s="1"/>
      <c r="M15" s="1"/>
      <c r="N15" s="1"/>
      <c r="O15" s="1"/>
      <c r="P15" s="2"/>
    </row>
    <row r="16" spans="1:17" ht="24.9" customHeight="1" thickTop="1" thickBot="1" x14ac:dyDescent="0.25">
      <c r="A16" s="38" t="s">
        <v>35</v>
      </c>
      <c r="B16" s="21"/>
      <c r="C16" s="82">
        <f>C14+C15</f>
        <v>0</v>
      </c>
      <c r="D16" s="175">
        <f>D14+D15</f>
        <v>0</v>
      </c>
      <c r="E16" s="176"/>
      <c r="F16" s="177">
        <f>F14+F15</f>
        <v>0</v>
      </c>
      <c r="G16" s="176"/>
      <c r="H16" s="177">
        <f>H14+H15</f>
        <v>0</v>
      </c>
      <c r="I16" s="176"/>
      <c r="J16" s="83">
        <f>J14+J15</f>
        <v>0</v>
      </c>
      <c r="K16" s="90">
        <f>K14+K15</f>
        <v>0</v>
      </c>
      <c r="L16" s="1"/>
      <c r="M16" s="1"/>
      <c r="N16" s="1"/>
      <c r="O16" s="1"/>
      <c r="P16" s="2"/>
    </row>
    <row r="17" spans="1:25" ht="24.9" customHeight="1" x14ac:dyDescent="0.2">
      <c r="A17" s="180" t="s">
        <v>22</v>
      </c>
      <c r="B17" s="194"/>
      <c r="C17" s="29" t="s">
        <v>11</v>
      </c>
      <c r="D17" s="70">
        <f>C16</f>
        <v>0</v>
      </c>
      <c r="E17" s="23" t="s">
        <v>78</v>
      </c>
      <c r="F17" s="23">
        <f>ROUNDDOWN(D17/3,1)</f>
        <v>0</v>
      </c>
      <c r="G17" s="31" t="s">
        <v>8</v>
      </c>
      <c r="H17" s="31"/>
      <c r="I17" s="31"/>
      <c r="J17" s="22"/>
      <c r="K17" s="24"/>
      <c r="L17" s="1"/>
      <c r="M17" s="1"/>
      <c r="N17" s="1"/>
      <c r="O17" s="1"/>
      <c r="P17" s="1"/>
      <c r="Q17" s="2"/>
    </row>
    <row r="18" spans="1:25" ht="24.9" customHeight="1" x14ac:dyDescent="0.2">
      <c r="A18" s="195"/>
      <c r="B18" s="196"/>
      <c r="C18" s="158" t="s">
        <v>76</v>
      </c>
      <c r="D18" s="71">
        <f>D16</f>
        <v>0</v>
      </c>
      <c r="E18" s="13" t="str">
        <f>CONCATENATE("人　/ ",E6,"≒")</f>
        <v>人　/ ≒</v>
      </c>
      <c r="F18" s="163" t="str">
        <f>IF(E6="","0",ROUNDDOWN(D18/E6,1))</f>
        <v>0</v>
      </c>
      <c r="G18" s="157" t="s">
        <v>8</v>
      </c>
      <c r="H18" s="189" t="s">
        <v>23</v>
      </c>
      <c r="I18" s="189"/>
      <c r="J18" s="199">
        <f>ROUND(F17+F18+F19+F20+F21+F23,0)</f>
        <v>1</v>
      </c>
      <c r="K18" s="25"/>
      <c r="L18" s="1"/>
      <c r="M18" s="1"/>
      <c r="N18" s="1"/>
      <c r="O18" s="1"/>
      <c r="P18" s="1"/>
      <c r="Q18" s="2"/>
    </row>
    <row r="19" spans="1:25" ht="24.9" customHeight="1" x14ac:dyDescent="0.2">
      <c r="A19" s="195"/>
      <c r="B19" s="196"/>
      <c r="C19" s="154" t="s">
        <v>77</v>
      </c>
      <c r="D19" s="71">
        <f>F16</f>
        <v>0</v>
      </c>
      <c r="E19" s="13" t="s">
        <v>79</v>
      </c>
      <c r="F19" s="13">
        <f>ROUNDDOWN(D19/6,1)</f>
        <v>0</v>
      </c>
      <c r="G19" s="153" t="s">
        <v>8</v>
      </c>
      <c r="H19" s="189"/>
      <c r="I19" s="189"/>
      <c r="J19" s="199"/>
      <c r="K19" s="25"/>
      <c r="L19" s="1"/>
      <c r="M19" s="1"/>
      <c r="N19" s="1"/>
      <c r="O19" s="1"/>
      <c r="P19" s="1"/>
      <c r="Q19" s="2"/>
    </row>
    <row r="20" spans="1:25" ht="24.9" customHeight="1" x14ac:dyDescent="0.2">
      <c r="A20" s="195"/>
      <c r="B20" s="196"/>
      <c r="C20" s="30" t="s">
        <v>12</v>
      </c>
      <c r="D20" s="4">
        <f>H16</f>
        <v>0</v>
      </c>
      <c r="E20" s="13" t="s">
        <v>80</v>
      </c>
      <c r="F20" s="13">
        <f>ROUNDDOWN(D20/20,1)</f>
        <v>0</v>
      </c>
      <c r="G20" s="32" t="s">
        <v>8</v>
      </c>
      <c r="H20" s="189"/>
      <c r="I20" s="189"/>
      <c r="J20" s="199"/>
      <c r="K20" s="25" t="s">
        <v>30</v>
      </c>
      <c r="L20" s="1"/>
      <c r="M20" s="1"/>
      <c r="N20" s="1"/>
      <c r="O20" s="1"/>
      <c r="P20" s="1"/>
      <c r="Q20" s="2"/>
      <c r="Y20" s="41"/>
    </row>
    <row r="21" spans="1:25" ht="24.9" customHeight="1" x14ac:dyDescent="0.2">
      <c r="A21" s="195"/>
      <c r="B21" s="196"/>
      <c r="C21" s="30" t="s">
        <v>13</v>
      </c>
      <c r="D21" s="4">
        <f>J16</f>
        <v>0</v>
      </c>
      <c r="E21" s="13" t="s">
        <v>81</v>
      </c>
      <c r="F21" s="13">
        <f>ROUNDDOWN(D21/30,1)</f>
        <v>0</v>
      </c>
      <c r="G21" s="32" t="s">
        <v>8</v>
      </c>
      <c r="H21" s="32"/>
      <c r="I21" s="54"/>
      <c r="J21" s="60"/>
      <c r="K21" s="81">
        <f>J18+F25</f>
        <v>1</v>
      </c>
      <c r="L21" s="1"/>
      <c r="M21" s="1"/>
      <c r="N21" s="1"/>
      <c r="O21" s="1"/>
      <c r="P21" s="1"/>
      <c r="Q21" s="2"/>
      <c r="Y21" s="41"/>
    </row>
    <row r="22" spans="1:25" ht="24.9" customHeight="1" x14ac:dyDescent="0.2">
      <c r="A22" s="195"/>
      <c r="B22" s="196"/>
      <c r="C22" s="30"/>
      <c r="D22" s="4"/>
      <c r="E22" s="13"/>
      <c r="F22" s="13"/>
      <c r="G22" s="32"/>
      <c r="H22" s="32"/>
      <c r="I22" s="54"/>
      <c r="J22" s="60"/>
      <c r="K22" s="64" t="s">
        <v>31</v>
      </c>
      <c r="L22" s="1"/>
      <c r="M22" s="1"/>
      <c r="N22" s="1"/>
      <c r="O22" s="1"/>
      <c r="P22" s="1"/>
      <c r="Q22" s="2"/>
      <c r="Y22" s="41"/>
    </row>
    <row r="23" spans="1:25" ht="24.9" customHeight="1" x14ac:dyDescent="0.2">
      <c r="A23" s="195"/>
      <c r="B23" s="196"/>
      <c r="C23" s="51" t="s">
        <v>27</v>
      </c>
      <c r="D23" s="52"/>
      <c r="E23" s="13"/>
      <c r="F23" s="13">
        <v>1</v>
      </c>
      <c r="G23" s="32" t="s">
        <v>25</v>
      </c>
      <c r="H23" s="32"/>
      <c r="I23" s="54"/>
      <c r="J23" s="60"/>
      <c r="K23" s="61"/>
      <c r="L23" s="1"/>
      <c r="M23" s="1"/>
      <c r="N23" s="1"/>
      <c r="O23" s="1"/>
      <c r="P23" s="1"/>
      <c r="Q23" s="2"/>
      <c r="Y23" s="41"/>
    </row>
    <row r="24" spans="1:25" ht="24.9" customHeight="1" x14ac:dyDescent="0.2">
      <c r="A24" s="195"/>
      <c r="B24" s="196"/>
      <c r="C24" s="42"/>
      <c r="D24" s="63"/>
      <c r="E24" s="13"/>
      <c r="F24" s="13"/>
      <c r="G24" s="32"/>
      <c r="H24" s="32"/>
      <c r="I24" s="54"/>
      <c r="J24" s="62"/>
      <c r="K24" s="61"/>
      <c r="L24" s="1"/>
      <c r="M24" s="1"/>
      <c r="N24" s="1"/>
      <c r="O24" s="1"/>
      <c r="P24" s="1"/>
      <c r="Q24" s="2"/>
      <c r="Y24" s="41"/>
    </row>
    <row r="25" spans="1:25" ht="24.9" customHeight="1" x14ac:dyDescent="0.2">
      <c r="A25" s="195"/>
      <c r="B25" s="196"/>
      <c r="C25" s="166" t="s">
        <v>19</v>
      </c>
      <c r="D25" s="167"/>
      <c r="E25" s="167"/>
      <c r="F25" s="77"/>
      <c r="G25" s="32" t="s">
        <v>8</v>
      </c>
      <c r="H25" s="32"/>
      <c r="I25" s="58"/>
      <c r="J25" s="59"/>
      <c r="K25" s="39"/>
      <c r="L25" s="1"/>
      <c r="M25" s="1"/>
      <c r="N25" s="1"/>
      <c r="O25" s="1"/>
      <c r="P25" s="1"/>
      <c r="Q25" s="2"/>
    </row>
    <row r="26" spans="1:25" ht="24.9" customHeight="1" x14ac:dyDescent="0.2">
      <c r="A26" s="197"/>
      <c r="B26" s="198"/>
      <c r="C26" s="44"/>
      <c r="D26" s="45"/>
      <c r="E26" s="45"/>
      <c r="F26" s="45"/>
      <c r="G26" s="46"/>
      <c r="H26" s="46"/>
      <c r="I26" s="47"/>
      <c r="J26" s="48"/>
      <c r="K26" s="49"/>
      <c r="L26" s="1"/>
      <c r="M26" s="1"/>
      <c r="N26" s="1"/>
      <c r="O26" s="1"/>
      <c r="P26" s="1"/>
      <c r="Q26" s="2"/>
    </row>
    <row r="27" spans="1:25" ht="24.9" customHeight="1" x14ac:dyDescent="0.2">
      <c r="A27" s="28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  <c r="M27" s="1"/>
      <c r="N27" s="1"/>
      <c r="O27" s="1"/>
      <c r="P27" s="1"/>
    </row>
  </sheetData>
  <sheetProtection sheet="1" selectLockedCells="1"/>
  <mergeCells count="27">
    <mergeCell ref="J2:K2"/>
    <mergeCell ref="H8:I8"/>
    <mergeCell ref="H13:I13"/>
    <mergeCell ref="H16:I16"/>
    <mergeCell ref="H15:I15"/>
    <mergeCell ref="H14:I14"/>
    <mergeCell ref="H18:I20"/>
    <mergeCell ref="A14:B14"/>
    <mergeCell ref="A15:B15"/>
    <mergeCell ref="A17:B26"/>
    <mergeCell ref="J18:J20"/>
    <mergeCell ref="A4:B4"/>
    <mergeCell ref="A9:B9"/>
    <mergeCell ref="J9:K9"/>
    <mergeCell ref="A10:B10"/>
    <mergeCell ref="C4:I4"/>
    <mergeCell ref="D13:E13"/>
    <mergeCell ref="F13:G13"/>
    <mergeCell ref="C25:E25"/>
    <mergeCell ref="D8:E8"/>
    <mergeCell ref="F8:G8"/>
    <mergeCell ref="D14:E14"/>
    <mergeCell ref="D15:E15"/>
    <mergeCell ref="F14:G14"/>
    <mergeCell ref="F15:G15"/>
    <mergeCell ref="D16:E16"/>
    <mergeCell ref="F16:G16"/>
  </mergeCells>
  <phoneticPr fontId="4"/>
  <dataValidations count="1">
    <dataValidation type="list" allowBlank="1" showInputMessage="1" showErrorMessage="1" sqref="E6" xr:uid="{9AFD8217-C034-4A24-967C-D58A45BD622D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D17" sqref="D17"/>
    </sheetView>
  </sheetViews>
  <sheetFormatPr defaultColWidth="2.6640625" defaultRowHeight="13.2" x14ac:dyDescent="0.2"/>
  <cols>
    <col min="1" max="1" width="4.88671875" style="40" customWidth="1"/>
    <col min="2" max="10" width="15.6640625" style="40" customWidth="1"/>
    <col min="11" max="11" width="15.109375" style="40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0" t="s">
        <v>38</v>
      </c>
      <c r="K1" s="92" t="s">
        <v>39</v>
      </c>
    </row>
    <row r="2" spans="1:25" ht="24.9" customHeight="1" x14ac:dyDescent="0.2">
      <c r="B2" s="40" t="s">
        <v>40</v>
      </c>
      <c r="G2" s="250" t="s">
        <v>41</v>
      </c>
      <c r="H2" s="250"/>
      <c r="J2" s="200" t="s">
        <v>42</v>
      </c>
      <c r="K2" s="200"/>
      <c r="N2" s="15"/>
    </row>
    <row r="3" spans="1:25" ht="12" customHeight="1" thickBot="1" x14ac:dyDescent="0.25">
      <c r="N3" s="15"/>
    </row>
    <row r="4" spans="1:25" ht="30" customHeight="1" thickBot="1" x14ac:dyDescent="0.25">
      <c r="B4" s="178" t="s">
        <v>43</v>
      </c>
      <c r="C4" s="179"/>
      <c r="D4" s="186"/>
      <c r="E4" s="251"/>
      <c r="F4" s="251"/>
      <c r="G4" s="251"/>
      <c r="H4" s="251"/>
      <c r="I4" s="252"/>
      <c r="J4" s="93"/>
      <c r="K4" s="14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94" t="s">
        <v>0</v>
      </c>
      <c r="C6" s="95"/>
      <c r="D6" s="96" t="s">
        <v>1</v>
      </c>
      <c r="E6" s="253" t="s">
        <v>44</v>
      </c>
      <c r="F6" s="254"/>
      <c r="G6" s="255" t="s">
        <v>45</v>
      </c>
      <c r="H6" s="256"/>
      <c r="I6" s="26"/>
      <c r="J6" s="3"/>
      <c r="K6" s="26"/>
      <c r="L6" s="16"/>
      <c r="M6" s="16"/>
      <c r="N6" s="1"/>
      <c r="O6" s="1"/>
      <c r="P6" s="1"/>
      <c r="Q6" s="1"/>
      <c r="R6" s="1"/>
      <c r="Y6" s="97"/>
    </row>
    <row r="7" spans="1:25" ht="24.9" customHeight="1" x14ac:dyDescent="0.2">
      <c r="B7" s="229" t="s">
        <v>46</v>
      </c>
      <c r="C7" s="241"/>
      <c r="D7" s="244" t="str">
        <f>IF(E7+E8&lt;=G7,"適","不適")</f>
        <v>適</v>
      </c>
      <c r="E7" s="98">
        <f>I13</f>
        <v>0</v>
      </c>
      <c r="F7" s="99" t="s">
        <v>47</v>
      </c>
      <c r="G7" s="246">
        <f>E21</f>
        <v>0</v>
      </c>
      <c r="H7" s="248" t="s">
        <v>48</v>
      </c>
      <c r="I7" s="100"/>
      <c r="J7" s="3"/>
      <c r="K7" s="91"/>
      <c r="L7" s="101"/>
      <c r="M7" s="7"/>
      <c r="N7" s="3"/>
      <c r="O7" s="1"/>
      <c r="P7" s="1"/>
      <c r="Q7" s="1"/>
      <c r="R7" s="1"/>
    </row>
    <row r="8" spans="1:25" ht="24.9" customHeight="1" x14ac:dyDescent="0.2">
      <c r="B8" s="242"/>
      <c r="C8" s="243"/>
      <c r="D8" s="245"/>
      <c r="E8" s="102">
        <f>I14</f>
        <v>0</v>
      </c>
      <c r="F8" s="103" t="s">
        <v>49</v>
      </c>
      <c r="G8" s="247"/>
      <c r="H8" s="249"/>
      <c r="I8" s="100"/>
      <c r="J8" s="8"/>
      <c r="K8" s="5"/>
      <c r="L8" s="104"/>
      <c r="N8" s="1"/>
      <c r="O8" s="1"/>
      <c r="P8" s="1"/>
      <c r="Q8" s="1"/>
      <c r="R8" s="1"/>
    </row>
    <row r="9" spans="1:25" ht="24.9" customHeight="1" thickBot="1" x14ac:dyDescent="0.25">
      <c r="B9" s="224" t="s">
        <v>50</v>
      </c>
      <c r="C9" s="225"/>
      <c r="D9" s="105" t="str">
        <f>IF(E9+E10&lt;=G9,"適","不適")</f>
        <v>適</v>
      </c>
      <c r="E9" s="106">
        <f>I15</f>
        <v>0</v>
      </c>
      <c r="F9" s="107" t="s">
        <v>51</v>
      </c>
      <c r="G9" s="108">
        <f>IF(F23&gt;F25,F23,F25)</f>
        <v>0</v>
      </c>
      <c r="H9" s="109" t="s">
        <v>52</v>
      </c>
      <c r="I9" s="110"/>
      <c r="J9" s="111"/>
      <c r="K9" s="111"/>
      <c r="L9" s="101"/>
      <c r="M9" s="7"/>
      <c r="N9" s="1" t="s">
        <v>53</v>
      </c>
      <c r="O9" s="1"/>
      <c r="P9" s="1"/>
      <c r="Q9" s="1"/>
      <c r="R9" s="1"/>
    </row>
    <row r="10" spans="1:25" ht="24.9" customHeight="1" x14ac:dyDescent="0.2">
      <c r="B10" s="52" t="s">
        <v>54</v>
      </c>
      <c r="C10" s="6"/>
      <c r="D10" s="91"/>
      <c r="E10" s="91"/>
      <c r="F10" s="100"/>
      <c r="G10" s="100"/>
      <c r="H10" s="100"/>
      <c r="I10" s="100"/>
      <c r="J10" s="8"/>
      <c r="K10" s="12"/>
      <c r="L10" s="101"/>
      <c r="M10" s="7"/>
      <c r="N10" s="1"/>
      <c r="O10" s="1"/>
      <c r="P10" s="1"/>
      <c r="Q10" s="1"/>
      <c r="R10" s="1"/>
    </row>
    <row r="11" spans="1:25" ht="15.45" customHeight="1" x14ac:dyDescent="0.2">
      <c r="A11" s="41"/>
      <c r="C11" s="6"/>
      <c r="D11" s="91"/>
      <c r="E11" s="91"/>
      <c r="F11" s="100"/>
      <c r="G11" s="100"/>
      <c r="H11" s="100"/>
      <c r="I11" s="100"/>
      <c r="J11" s="8"/>
      <c r="K11" s="12"/>
      <c r="L11" s="101"/>
      <c r="M11" s="7"/>
      <c r="N11" s="1"/>
      <c r="O11" s="1"/>
      <c r="P11" s="1"/>
      <c r="Q11" s="1"/>
      <c r="R11" s="1"/>
    </row>
    <row r="12" spans="1:25" ht="24.9" customHeight="1" thickBot="1" x14ac:dyDescent="0.3">
      <c r="B12" s="11" t="s">
        <v>14</v>
      </c>
      <c r="C12" s="6"/>
      <c r="D12" s="91"/>
      <c r="E12" s="91"/>
      <c r="F12" s="100"/>
      <c r="G12" s="100"/>
      <c r="H12" s="100"/>
      <c r="I12" s="100"/>
      <c r="J12" s="8"/>
      <c r="K12" s="12"/>
      <c r="L12" s="101"/>
      <c r="M12" s="7"/>
      <c r="N12" s="1"/>
      <c r="O12" s="1"/>
      <c r="P12" s="1"/>
      <c r="Q12" s="1"/>
      <c r="R12" s="1"/>
    </row>
    <row r="13" spans="1:25" ht="24.9" customHeight="1" x14ac:dyDescent="0.2">
      <c r="B13" s="180" t="s">
        <v>55</v>
      </c>
      <c r="C13" s="226"/>
      <c r="D13" s="229" t="s">
        <v>46</v>
      </c>
      <c r="E13" s="230"/>
      <c r="F13" s="112" t="s">
        <v>56</v>
      </c>
      <c r="G13" s="149">
        <f>'小規模A型・事業所内保育（A型）（提出月1日現在）'!C16+'小規模A型・事業所内保育（A型）（提出月1日現在）'!D16</f>
        <v>0</v>
      </c>
      <c r="H13" s="113" t="s">
        <v>57</v>
      </c>
      <c r="I13" s="114">
        <f>G13*3.3</f>
        <v>0</v>
      </c>
      <c r="J13" s="115" t="s">
        <v>47</v>
      </c>
      <c r="K13" s="1"/>
      <c r="L13" s="1"/>
      <c r="M13" s="1"/>
      <c r="N13" s="1"/>
    </row>
    <row r="14" spans="1:25" ht="24.9" customHeight="1" x14ac:dyDescent="0.2">
      <c r="B14" s="227"/>
      <c r="C14" s="202"/>
      <c r="D14" s="231"/>
      <c r="E14" s="232"/>
      <c r="F14" s="116" t="s">
        <v>58</v>
      </c>
      <c r="G14" s="150">
        <f>'小規模A型・事業所内保育（A型）（提出月1日現在）'!F16</f>
        <v>0</v>
      </c>
      <c r="H14" s="117" t="s">
        <v>59</v>
      </c>
      <c r="I14" s="118">
        <f>G14*1.98</f>
        <v>0</v>
      </c>
      <c r="J14" s="119" t="s">
        <v>49</v>
      </c>
      <c r="K14" s="1"/>
      <c r="L14" s="1"/>
      <c r="M14" s="1"/>
      <c r="N14" s="1"/>
    </row>
    <row r="15" spans="1:25" ht="24.9" customHeight="1" thickBot="1" x14ac:dyDescent="0.25">
      <c r="B15" s="209"/>
      <c r="C15" s="228"/>
      <c r="D15" s="233" t="s">
        <v>60</v>
      </c>
      <c r="E15" s="234"/>
      <c r="F15" s="120" t="s">
        <v>58</v>
      </c>
      <c r="G15" s="151">
        <f>G14</f>
        <v>0</v>
      </c>
      <c r="H15" s="121" t="s">
        <v>57</v>
      </c>
      <c r="I15" s="122">
        <f>G15*3.3</f>
        <v>0</v>
      </c>
      <c r="J15" s="123" t="s">
        <v>51</v>
      </c>
      <c r="K15" s="2"/>
      <c r="L15" s="2"/>
      <c r="M15" s="2"/>
      <c r="N15" s="2"/>
    </row>
    <row r="16" spans="1:25" ht="24.9" customHeight="1" thickBot="1" x14ac:dyDescent="0.3">
      <c r="B16" s="11"/>
      <c r="C16" s="6"/>
      <c r="D16" s="124"/>
      <c r="E16" s="124"/>
      <c r="F16" s="124"/>
      <c r="G16" s="125"/>
      <c r="H16" s="125"/>
      <c r="I16" s="126"/>
      <c r="J16" s="8"/>
      <c r="K16" s="12"/>
      <c r="L16" s="101"/>
      <c r="M16" s="7"/>
      <c r="N16" s="1"/>
      <c r="O16" s="1"/>
      <c r="P16" s="1"/>
      <c r="Q16" s="1"/>
      <c r="R16" s="1"/>
    </row>
    <row r="17" spans="2:22" ht="24.9" customHeight="1" x14ac:dyDescent="0.2">
      <c r="B17" s="235" t="s">
        <v>61</v>
      </c>
      <c r="C17" s="236"/>
      <c r="D17" s="127" t="s">
        <v>62</v>
      </c>
      <c r="E17" s="128"/>
      <c r="F17" s="146" t="s">
        <v>63</v>
      </c>
      <c r="G17" s="52"/>
      <c r="H17" s="100"/>
      <c r="I17" s="129"/>
      <c r="J17" s="100"/>
      <c r="K17" s="100"/>
      <c r="L17" s="100"/>
      <c r="M17" s="8"/>
      <c r="N17" s="12"/>
      <c r="O17" s="101"/>
      <c r="P17" s="7"/>
      <c r="Q17" s="1"/>
      <c r="R17" s="1"/>
      <c r="S17" s="1"/>
      <c r="T17" s="1"/>
      <c r="U17" s="1"/>
    </row>
    <row r="18" spans="2:22" ht="24.9" customHeight="1" x14ac:dyDescent="0.2">
      <c r="B18" s="237"/>
      <c r="C18" s="238"/>
      <c r="D18" s="130"/>
      <c r="E18" s="131"/>
      <c r="F18" s="147" t="s">
        <v>63</v>
      </c>
      <c r="G18" s="132"/>
      <c r="H18" s="132"/>
      <c r="I18" s="133"/>
      <c r="J18" s="100"/>
      <c r="K18" s="100"/>
      <c r="L18" s="100"/>
      <c r="M18" s="100"/>
      <c r="N18" s="8"/>
      <c r="O18" s="12"/>
      <c r="P18" s="101"/>
      <c r="Q18" s="7"/>
      <c r="R18" s="1"/>
      <c r="S18" s="1"/>
      <c r="T18" s="1"/>
      <c r="U18" s="1"/>
      <c r="V18" s="1"/>
    </row>
    <row r="19" spans="2:22" ht="24.9" customHeight="1" x14ac:dyDescent="0.2">
      <c r="B19" s="237"/>
      <c r="C19" s="238"/>
      <c r="D19" s="130"/>
      <c r="E19" s="131"/>
      <c r="F19" s="147" t="s">
        <v>63</v>
      </c>
      <c r="G19" s="132"/>
      <c r="H19" s="91"/>
      <c r="I19" s="133"/>
      <c r="J19" s="100"/>
      <c r="K19" s="100"/>
      <c r="L19" s="100"/>
      <c r="M19" s="8"/>
      <c r="N19" s="12"/>
      <c r="O19" s="101"/>
      <c r="P19" s="7"/>
      <c r="Q19" s="1"/>
      <c r="R19" s="1"/>
      <c r="S19" s="1"/>
      <c r="T19" s="1"/>
      <c r="U19" s="1"/>
    </row>
    <row r="20" spans="2:22" ht="24.9" customHeight="1" thickBot="1" x14ac:dyDescent="0.25">
      <c r="B20" s="239"/>
      <c r="C20" s="240"/>
      <c r="D20" s="134"/>
      <c r="E20" s="135"/>
      <c r="F20" s="148" t="s">
        <v>63</v>
      </c>
      <c r="G20" s="132"/>
      <c r="H20" s="91"/>
      <c r="I20" s="133"/>
      <c r="J20" s="100"/>
      <c r="K20" s="100"/>
      <c r="L20" s="100"/>
      <c r="M20" s="8"/>
      <c r="N20" s="12"/>
      <c r="O20" s="101"/>
      <c r="P20" s="7"/>
      <c r="Q20" s="1"/>
      <c r="R20" s="1"/>
      <c r="S20" s="1"/>
      <c r="T20" s="1"/>
      <c r="U20" s="1"/>
    </row>
    <row r="21" spans="2:22" ht="24.9" customHeight="1" thickBot="1" x14ac:dyDescent="0.25">
      <c r="B21" s="222" t="s">
        <v>64</v>
      </c>
      <c r="C21" s="223"/>
      <c r="D21" s="136"/>
      <c r="E21" s="137">
        <f>E17+E18+E19+E20</f>
        <v>0</v>
      </c>
      <c r="F21" s="138" t="s">
        <v>48</v>
      </c>
      <c r="G21" s="139"/>
      <c r="H21" s="91"/>
      <c r="I21" s="201"/>
      <c r="J21" s="202"/>
      <c r="K21" s="203"/>
      <c r="L21" s="204"/>
      <c r="M21" s="140"/>
      <c r="N21" s="140"/>
      <c r="O21" s="1"/>
      <c r="P21" s="52"/>
      <c r="Q21" s="1"/>
      <c r="R21" s="1"/>
      <c r="S21" s="1"/>
      <c r="T21" s="9"/>
      <c r="U21" s="2"/>
    </row>
    <row r="22" spans="2:22" ht="17.25" customHeight="1" thickBot="1" x14ac:dyDescent="0.25">
      <c r="F22" s="140"/>
      <c r="J22" s="41"/>
      <c r="K22" s="141"/>
      <c r="L22" s="1"/>
      <c r="M22" s="1"/>
      <c r="N22" s="1"/>
      <c r="O22" s="1"/>
      <c r="P22" s="1"/>
      <c r="Q22" s="2"/>
    </row>
    <row r="23" spans="2:22" ht="24.9" customHeight="1" x14ac:dyDescent="0.2">
      <c r="B23" s="205" t="s">
        <v>65</v>
      </c>
      <c r="C23" s="206"/>
      <c r="D23" s="211" t="s">
        <v>66</v>
      </c>
      <c r="E23" s="212"/>
      <c r="F23" s="213"/>
      <c r="G23" s="214"/>
      <c r="H23" s="142" t="s">
        <v>67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07"/>
      <c r="C24" s="208"/>
      <c r="D24" s="215" t="s">
        <v>68</v>
      </c>
      <c r="E24" s="216"/>
      <c r="F24" s="217"/>
      <c r="G24" s="218"/>
      <c r="H24" s="219"/>
      <c r="I24" s="143" t="s">
        <v>69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09"/>
      <c r="C25" s="210"/>
      <c r="D25" s="152"/>
      <c r="E25" s="145" t="s">
        <v>71</v>
      </c>
      <c r="F25" s="220"/>
      <c r="G25" s="221"/>
      <c r="H25" s="144" t="s">
        <v>70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4">
    <mergeCell ref="D7:D8"/>
    <mergeCell ref="G7:G8"/>
    <mergeCell ref="H7:H8"/>
    <mergeCell ref="G2:H2"/>
    <mergeCell ref="B4:C4"/>
    <mergeCell ref="D4:I4"/>
    <mergeCell ref="E6:F6"/>
    <mergeCell ref="G6:H6"/>
    <mergeCell ref="J2:K2"/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小規模A型・事業所内保育（A型）（提出月1日現在）</vt:lpstr>
      <vt:lpstr>小規模保育（Ａ型・Ｂ型），事業所内保育（提出月1日現在）</vt:lpstr>
      <vt:lpstr>'小規模A型・事業所内保育（A型）（提出月1日現在）'!Print_Area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2020-10-19T10:05:29Z</cp:lastPrinted>
  <dcterms:created xsi:type="dcterms:W3CDTF">2011-06-03T01:13:34Z</dcterms:created>
  <dcterms:modified xsi:type="dcterms:W3CDTF">2025-06-05T07:51:37Z</dcterms:modified>
</cp:coreProperties>
</file>